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MA\Biztonsági szervező MA\"/>
    </mc:Choice>
  </mc:AlternateContent>
  <xr:revisionPtr revIDLastSave="0" documentId="13_ncr:1_{195758C1-58C2-44E8-81EC-9B3CB9419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k" sheetId="1" r:id="rId1"/>
    <sheet name="elotanulmanyi_rend" sheetId="2" r:id="rId2"/>
    <sheet name="Munka1" sheetId="3" r:id="rId3"/>
  </sheets>
  <definedNames>
    <definedName name="A83.2" localSheetId="1">#REF!</definedName>
    <definedName name="A83.2" localSheetId="0">#REF!</definedName>
    <definedName name="A83.2">#REF!</definedName>
    <definedName name="máso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+H8sTfT3zkke+rMGehgcJZmLTP9PSevgOMVm7yMUPuI="/>
    </ext>
  </extLst>
</workbook>
</file>

<file path=xl/calcChain.xml><?xml version="1.0" encoding="utf-8"?>
<calcChain xmlns="http://schemas.openxmlformats.org/spreadsheetml/2006/main">
  <c r="AA64" i="1" l="1"/>
  <c r="W64" i="1"/>
  <c r="S64" i="1"/>
  <c r="O64" i="1"/>
  <c r="K64" i="1"/>
  <c r="G64" i="1"/>
  <c r="AA63" i="1"/>
  <c r="W63" i="1"/>
  <c r="S63" i="1"/>
  <c r="O63" i="1"/>
  <c r="K63" i="1"/>
  <c r="G63" i="1"/>
  <c r="AA62" i="1"/>
  <c r="W62" i="1"/>
  <c r="S62" i="1"/>
  <c r="O62" i="1"/>
  <c r="K62" i="1"/>
  <c r="G62" i="1"/>
  <c r="AA61" i="1"/>
  <c r="W61" i="1"/>
  <c r="S61" i="1"/>
  <c r="O61" i="1"/>
  <c r="K61" i="1"/>
  <c r="G61" i="1"/>
  <c r="AA60" i="1"/>
  <c r="W60" i="1"/>
  <c r="S60" i="1"/>
  <c r="O60" i="1"/>
  <c r="K60" i="1"/>
  <c r="G60" i="1"/>
  <c r="AA59" i="1"/>
  <c r="W59" i="1"/>
  <c r="S59" i="1"/>
  <c r="O59" i="1"/>
  <c r="K59" i="1"/>
  <c r="G59" i="1"/>
  <c r="AA58" i="1"/>
  <c r="W58" i="1"/>
  <c r="S58" i="1"/>
  <c r="O58" i="1"/>
  <c r="K58" i="1"/>
  <c r="G58" i="1"/>
  <c r="AA57" i="1"/>
  <c r="W57" i="1"/>
  <c r="S57" i="1"/>
  <c r="O57" i="1"/>
  <c r="K57" i="1"/>
  <c r="G57" i="1"/>
  <c r="AA56" i="1"/>
  <c r="W56" i="1"/>
  <c r="S56" i="1"/>
  <c r="O56" i="1"/>
  <c r="K56" i="1"/>
  <c r="G56" i="1"/>
  <c r="AD53" i="1"/>
  <c r="AC53" i="1"/>
  <c r="AB53" i="1"/>
  <c r="AD51" i="1"/>
  <c r="AC51" i="1"/>
  <c r="AB51" i="1"/>
  <c r="AD50" i="1"/>
  <c r="AC50" i="1"/>
  <c r="AB50" i="1"/>
  <c r="AD49" i="1"/>
  <c r="AC49" i="1"/>
  <c r="AB49" i="1"/>
  <c r="AD48" i="1"/>
  <c r="AC48" i="1"/>
  <c r="AB48" i="1"/>
  <c r="AD46" i="1"/>
  <c r="AC46" i="1"/>
  <c r="AB46" i="1"/>
  <c r="Z43" i="1"/>
  <c r="Y43" i="1"/>
  <c r="X43" i="1"/>
  <c r="V43" i="1"/>
  <c r="U43" i="1"/>
  <c r="T43" i="1"/>
  <c r="R43" i="1"/>
  <c r="Q43" i="1"/>
  <c r="P43" i="1"/>
  <c r="N43" i="1"/>
  <c r="M43" i="1"/>
  <c r="L43" i="1"/>
  <c r="J43" i="1"/>
  <c r="I43" i="1"/>
  <c r="H43" i="1"/>
  <c r="F43" i="1"/>
  <c r="E43" i="1"/>
  <c r="D43" i="1"/>
  <c r="AD42" i="1"/>
  <c r="AC42" i="1"/>
  <c r="AB42" i="1"/>
  <c r="AD41" i="1"/>
  <c r="AC41" i="1"/>
  <c r="AB41" i="1"/>
  <c r="AD40" i="1"/>
  <c r="AC40" i="1"/>
  <c r="AB40" i="1"/>
  <c r="AD39" i="1"/>
  <c r="AD38" i="1"/>
  <c r="AC38" i="1"/>
  <c r="AB38" i="1"/>
  <c r="AD37" i="1"/>
  <c r="AC37" i="1"/>
  <c r="AB37" i="1"/>
  <c r="AD35" i="1"/>
  <c r="AD34" i="1"/>
  <c r="AC34" i="1"/>
  <c r="AB34" i="1"/>
  <c r="AD33" i="1"/>
  <c r="AC33" i="1"/>
  <c r="AB33" i="1"/>
  <c r="AD32" i="1"/>
  <c r="AC32" i="1"/>
  <c r="AB32" i="1"/>
  <c r="AD31" i="1"/>
  <c r="AC31" i="1"/>
  <c r="AB31" i="1"/>
  <c r="AD30" i="1"/>
  <c r="AC30" i="1"/>
  <c r="AB30" i="1"/>
  <c r="AD29" i="1"/>
  <c r="AC29" i="1"/>
  <c r="AB29" i="1"/>
  <c r="AD28" i="1"/>
  <c r="AC28" i="1"/>
  <c r="AB28" i="1"/>
  <c r="AD27" i="1"/>
  <c r="AC27" i="1"/>
  <c r="AB27" i="1"/>
  <c r="AD26" i="1"/>
  <c r="AC26" i="1"/>
  <c r="AB26" i="1"/>
  <c r="AD25" i="1"/>
  <c r="AC25" i="1"/>
  <c r="AB25" i="1"/>
  <c r="AD24" i="1"/>
  <c r="AC24" i="1"/>
  <c r="AB24" i="1"/>
  <c r="AD23" i="1"/>
  <c r="AC23" i="1"/>
  <c r="AB23" i="1"/>
  <c r="AD22" i="1"/>
  <c r="AC22" i="1"/>
  <c r="AB22" i="1"/>
  <c r="AD21" i="1"/>
  <c r="AC21" i="1"/>
  <c r="AB21" i="1"/>
  <c r="AD20" i="1"/>
  <c r="AC20" i="1"/>
  <c r="AB20" i="1"/>
  <c r="AD19" i="1"/>
  <c r="AC19" i="1"/>
  <c r="AB19" i="1"/>
  <c r="AD18" i="1"/>
  <c r="AC18" i="1"/>
  <c r="AB18" i="1"/>
  <c r="AD17" i="1"/>
  <c r="AC17" i="1"/>
  <c r="AB17" i="1"/>
  <c r="AD16" i="1"/>
  <c r="AC16" i="1"/>
  <c r="AB16" i="1"/>
  <c r="AD15" i="1"/>
  <c r="AC15" i="1"/>
  <c r="AB15" i="1"/>
  <c r="AD14" i="1"/>
  <c r="AC14" i="1"/>
  <c r="AB14" i="1"/>
  <c r="AD13" i="1"/>
  <c r="AC13" i="1"/>
  <c r="AB13" i="1"/>
  <c r="AD12" i="1"/>
  <c r="AC12" i="1"/>
  <c r="AB12" i="1"/>
  <c r="AD11" i="1"/>
  <c r="AC11" i="1"/>
  <c r="AB11" i="1"/>
  <c r="AD10" i="1"/>
  <c r="AC10" i="1"/>
  <c r="AB10" i="1"/>
  <c r="AC8" i="1"/>
  <c r="AB8" i="1"/>
  <c r="Q8" i="1"/>
  <c r="P8" i="1"/>
  <c r="M8" i="1"/>
  <c r="L8" i="1"/>
  <c r="I8" i="1"/>
  <c r="H8" i="1"/>
  <c r="AC43" i="1" l="1"/>
  <c r="AB43" i="1"/>
  <c r="AE57" i="1"/>
  <c r="AE59" i="1"/>
  <c r="AE61" i="1"/>
  <c r="AE63" i="1"/>
  <c r="AE56" i="1"/>
  <c r="AE58" i="1"/>
  <c r="AE60" i="1"/>
  <c r="AE62" i="1"/>
  <c r="AE64" i="1"/>
  <c r="AD43" i="1"/>
  <c r="AE65" i="1" l="1"/>
</calcChain>
</file>

<file path=xl/sharedStrings.xml><?xml version="1.0" encoding="utf-8"?>
<sst xmlns="http://schemas.openxmlformats.org/spreadsheetml/2006/main" count="401" uniqueCount="174">
  <si>
    <t xml:space="preserve"> TANÓRA-, KREDIT- ÉS VIZSGATERV </t>
  </si>
  <si>
    <t>BIZTONSÁGI SZERVEZŐ MESTERKÉPZÉSI SZAK</t>
  </si>
  <si>
    <t>érvényes 2024/2025-es tanévtől felmenő rendszerben</t>
  </si>
  <si>
    <t>részidejű képzésben, levelező munkarend szerint  tanuló hallgatók részére</t>
  </si>
  <si>
    <t>tantárgy kódja</t>
  </si>
  <si>
    <t>tantárgy jellege</t>
  </si>
  <si>
    <t>tanulmányi terület/tantárgy</t>
  </si>
  <si>
    <t>félév/szemeszter</t>
  </si>
  <si>
    <t>összesen</t>
  </si>
  <si>
    <t>TÁRGYFELELŐS SZERVEZETI EGYSÉG</t>
  </si>
  <si>
    <t>TÁRGYFELELŐS SZEMÉLY</t>
  </si>
  <si>
    <t>1.</t>
  </si>
  <si>
    <t>2.</t>
  </si>
  <si>
    <t>3.</t>
  </si>
  <si>
    <t>4.</t>
  </si>
  <si>
    <t>5.</t>
  </si>
  <si>
    <t>6.</t>
  </si>
  <si>
    <t>elm.</t>
  </si>
  <si>
    <t>gyak</t>
  </si>
  <si>
    <t>kredit</t>
  </si>
  <si>
    <t>számonkérés</t>
  </si>
  <si>
    <t>gyak.</t>
  </si>
  <si>
    <t>félév összesen</t>
  </si>
  <si>
    <t>heti kontaktóra</t>
  </si>
  <si>
    <t>Törzsanyag tárgyai</t>
  </si>
  <si>
    <t>RMORM01</t>
  </si>
  <si>
    <t>K</t>
  </si>
  <si>
    <t>A magánbiztonság jogi alapjai</t>
  </si>
  <si>
    <t>x</t>
  </si>
  <si>
    <t>Magánbiztonsági és Önkormányzati Rendészeti Tanszék</t>
  </si>
  <si>
    <t>Dr. Christián László</t>
  </si>
  <si>
    <t xml:space="preserve">Biztonsági pszichológia </t>
  </si>
  <si>
    <t>RBÜAM03</t>
  </si>
  <si>
    <t>Büntető- és szabálysértési jog</t>
  </si>
  <si>
    <t>Büntetőjogi Tanszék</t>
  </si>
  <si>
    <t>Dr. Pallagi Anikó</t>
  </si>
  <si>
    <t>RMORM02</t>
  </si>
  <si>
    <t>Közigazgatási rendészet és rendészeti igazgatás</t>
  </si>
  <si>
    <t>RKROM06</t>
  </si>
  <si>
    <t>Kriminológia MA</t>
  </si>
  <si>
    <t>Kriminológiai Tanszék</t>
  </si>
  <si>
    <t>Dr. Barabás Andrea Tünde</t>
  </si>
  <si>
    <t>ÁCITM01</t>
  </si>
  <si>
    <t>Magánjogi praktikum (szerződési jog, személyiségvédelem és szellemi alkotások joga)</t>
  </si>
  <si>
    <t>ÁNTK Civilisztikai Tanszék</t>
  </si>
  <si>
    <t>Dr. Auer Ádám</t>
  </si>
  <si>
    <t>ÁNTKEETM01</t>
  </si>
  <si>
    <t>Munkajog</t>
  </si>
  <si>
    <t>NPNBM27</t>
  </si>
  <si>
    <t>Üzleti hírszerzés és elhárítás</t>
  </si>
  <si>
    <t>Polgári Nemzetbiztonsági Tanszék</t>
  </si>
  <si>
    <t>ÁKPTM02</t>
  </si>
  <si>
    <t xml:space="preserve">Vállalati pénzügyek </t>
  </si>
  <si>
    <t>B</t>
  </si>
  <si>
    <t>ÁNTK Közpénzügyi Tanszék</t>
  </si>
  <si>
    <t>Dr. Nyikos Györgyi</t>
  </si>
  <si>
    <t>ÁCITM02</t>
  </si>
  <si>
    <t>Vezetői felelősség (felelősség a polgári jogban, társasági jogban)</t>
  </si>
  <si>
    <t>A magánnyomozás kriminalisztikai sajátosságai</t>
  </si>
  <si>
    <t>Dr.Mészáros Bence</t>
  </si>
  <si>
    <t>NPNBM23</t>
  </si>
  <si>
    <t>Biztonsági stratégia alkotás és üzletmenet-folytonosság</t>
  </si>
  <si>
    <t>RKPTM05</t>
  </si>
  <si>
    <t>Konfliktus- és stresszkezelés</t>
  </si>
  <si>
    <t>GYJ</t>
  </si>
  <si>
    <t>VIBTM04</t>
  </si>
  <si>
    <t>Munka és tűzvédelem</t>
  </si>
  <si>
    <t>Katasztrófavédelmi Intézet</t>
  </si>
  <si>
    <t>Dr. Vass Gyula</t>
  </si>
  <si>
    <t>RMORM03</t>
  </si>
  <si>
    <t>Rendezvények biztonsága</t>
  </si>
  <si>
    <t>K(Z)</t>
  </si>
  <si>
    <t>RMORM04</t>
  </si>
  <si>
    <t>Településbiztonság és önkormányzati rendészet</t>
  </si>
  <si>
    <t>ÁTKTM01</t>
  </si>
  <si>
    <t>Adatvédelem</t>
  </si>
  <si>
    <t>ÁNTK Társadalmi Kommunikáció Tanszék</t>
  </si>
  <si>
    <t>Dr. Bartóki-Gönczy Balázs</t>
  </si>
  <si>
    <t>Alkalmazott biztonságtechnika 1.</t>
  </si>
  <si>
    <t>RMORM05</t>
  </si>
  <si>
    <t>Integrált (komplex) létesítményédelem 1.</t>
  </si>
  <si>
    <t>ÁKINTM03</t>
  </si>
  <si>
    <t>Kiberbiztonság</t>
  </si>
  <si>
    <t>ÁNTK Közszervezési és Infotechnológiai Tanszék</t>
  </si>
  <si>
    <t>dr. Krasznay Csaba</t>
  </si>
  <si>
    <t>VIBTM03</t>
  </si>
  <si>
    <t xml:space="preserve">Létfontosságú rendszerek védelme </t>
  </si>
  <si>
    <t>RRVTM18</t>
  </si>
  <si>
    <t xml:space="preserve">Vezetési ismeretek </t>
  </si>
  <si>
    <t>Rendészeti Vezetéstudományi Tanszék</t>
  </si>
  <si>
    <t>Dr. Kovács Gábor</t>
  </si>
  <si>
    <t>RRMTM02</t>
  </si>
  <si>
    <t>Vezetői készségfejlesztés</t>
  </si>
  <si>
    <t>Dr. Hegedűs Judit</t>
  </si>
  <si>
    <t>Alkalmazott biztonságtechnika 2.</t>
  </si>
  <si>
    <t>ÁKPTM01</t>
  </si>
  <si>
    <t>Biztonsági audit és minőségirányítás</t>
  </si>
  <si>
    <t>RMORM08</t>
  </si>
  <si>
    <t>Diplomamunka konzultáció 1.</t>
  </si>
  <si>
    <t>n.a.</t>
  </si>
  <si>
    <t>RMORM12</t>
  </si>
  <si>
    <t>Diplomamunka konzultáció 2.</t>
  </si>
  <si>
    <t>RMORM06</t>
  </si>
  <si>
    <t>Integrált (komplex) létesítményédelem 2.</t>
  </si>
  <si>
    <t>RRVTM19</t>
  </si>
  <si>
    <t>Kockázatelemzés, kockázatkezelés</t>
  </si>
  <si>
    <t>RINYM03</t>
  </si>
  <si>
    <t>Rendészeti szaknyelvi ismeretek</t>
  </si>
  <si>
    <t>Idegenynelvi és Szaknyelvi Lektorátus</t>
  </si>
  <si>
    <t>ÁTKTM02</t>
  </si>
  <si>
    <t>Projektmenedzsment</t>
  </si>
  <si>
    <t>RMORM09</t>
  </si>
  <si>
    <t>KR</t>
  </si>
  <si>
    <t>Szakmai gyakorlat</t>
  </si>
  <si>
    <t>SZV</t>
  </si>
  <si>
    <t>Szabadon választható</t>
  </si>
  <si>
    <t>G</t>
  </si>
  <si>
    <t xml:space="preserve"> SZAKON KÖZÖS ÖSSZESEN</t>
  </si>
  <si>
    <t>Szabadon választható tantárgyak</t>
  </si>
  <si>
    <t>RMORM10</t>
  </si>
  <si>
    <t>Addicionális biztonság</t>
  </si>
  <si>
    <t>ÁCITM03</t>
  </si>
  <si>
    <t>Vállalat kormányzás (corporate governance) jogi kérdései</t>
  </si>
  <si>
    <t>ÁKINTM04</t>
  </si>
  <si>
    <t>Jogok, kötelezettségek és a biztonság a virtuális térben</t>
  </si>
  <si>
    <t>Kooperáció és teammunka</t>
  </si>
  <si>
    <t>Rendészettudomány története</t>
  </si>
  <si>
    <t>Rendészetelméleti és -történeti Tanszék</t>
  </si>
  <si>
    <t>Tudományos kutatás módszertana</t>
  </si>
  <si>
    <t>RMORM11</t>
  </si>
  <si>
    <t>Krízismendzsment</t>
  </si>
  <si>
    <t>RMORM07</t>
  </si>
  <si>
    <t>Pénzintézetek biztonsága</t>
  </si>
  <si>
    <t>SZÁMONKÉRÉSEK ÖSSZESÍTŐ</t>
  </si>
  <si>
    <t>Aláírás (A)</t>
  </si>
  <si>
    <t>Beszámoló (B)</t>
  </si>
  <si>
    <t>Félévközi értékelés  (F)</t>
  </si>
  <si>
    <t>Félévközi értékelés (((zárvizsga tárgy((F(Z)))</t>
  </si>
  <si>
    <t>Gyakorlati jegy(G)</t>
  </si>
  <si>
    <t>Gyakorlati jegy (((zárvizsga tárgy((G(Z)))</t>
  </si>
  <si>
    <t>Kollokvium (K)</t>
  </si>
  <si>
    <t>Kollokvium (((zárvizsga tárgy((K(Z)))</t>
  </si>
  <si>
    <t>Zárvizsga tárgy(Z)</t>
  </si>
  <si>
    <t>SZÁMONKÉRÉS ÖSSZ:</t>
  </si>
  <si>
    <t xml:space="preserve">KRIMINALISZTIKA MESTERKÉPZÉSI SZAK </t>
  </si>
  <si>
    <t>ELŐTANULMÁNYI REND</t>
  </si>
  <si>
    <t>Kódszám</t>
  </si>
  <si>
    <t>Tanulmányi terület/tantárgy</t>
  </si>
  <si>
    <t>ELŐTANULMÁNYI KÖTELEZETTSÉG</t>
  </si>
  <si>
    <t>Tantárgy</t>
  </si>
  <si>
    <t>Diplomamunka konzultáció</t>
  </si>
  <si>
    <t>Kriminológia</t>
  </si>
  <si>
    <t>Szakmai gyakrolat</t>
  </si>
  <si>
    <t>A vállalat kormányzás (corporate governance) jogi kérdései</t>
  </si>
  <si>
    <t>RKTATM02</t>
  </si>
  <si>
    <t>Mezei József</t>
  </si>
  <si>
    <t>Emberi Erőforrás Tanszék</t>
  </si>
  <si>
    <t>Dr. Petrovics Zoltán</t>
  </si>
  <si>
    <t>RKPTM07</t>
  </si>
  <si>
    <t>Rendészeti Magatartástudományi és Kriminálpszichológiai Tanszék</t>
  </si>
  <si>
    <t>Dr. Fekete Márta</t>
  </si>
  <si>
    <t>Dr. Belllavics Mária Zsóka</t>
  </si>
  <si>
    <t>Dr. Mezei József</t>
  </si>
  <si>
    <t>Rendészeti Magatartástudományi és KriminálpszichológiaiTanszék</t>
  </si>
  <si>
    <t>RMORM14</t>
  </si>
  <si>
    <t xml:space="preserve">Dr. Tóth Levente </t>
  </si>
  <si>
    <t>RMORM15</t>
  </si>
  <si>
    <t>Dr. Kovács Tamás</t>
  </si>
  <si>
    <t>Krimináltaktikai  és KriminálmetodikaiTanszék</t>
  </si>
  <si>
    <t>RRETM04</t>
  </si>
  <si>
    <t>RRETM05</t>
  </si>
  <si>
    <t>Dr. Nagy György</t>
  </si>
  <si>
    <t>Dr. Tóth Attila</t>
  </si>
  <si>
    <t>RRMTM03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</si>
</sst>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Calibri"/>
      <scheme val="minor"/>
    </font>
    <font>
      <b/>
      <sz val="18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3"/>
      <color theme="1"/>
      <name val="Arial Narrow"/>
      <family val="2"/>
      <charset val="238"/>
    </font>
    <font>
      <sz val="13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3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2" fillId="0" borderId="0" xfId="0" applyFont="1"/>
    <xf numFmtId="0" fontId="8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textRotation="90" wrapText="1"/>
    </xf>
    <xf numFmtId="0" fontId="8" fillId="2" borderId="37" xfId="0" applyFont="1" applyFill="1" applyBorder="1" applyAlignment="1">
      <alignment horizontal="center" textRotation="90" wrapText="1"/>
    </xf>
    <xf numFmtId="0" fontId="9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horizontal="center"/>
    </xf>
    <xf numFmtId="0" fontId="10" fillId="2" borderId="43" xfId="0" applyFont="1" applyFill="1" applyBorder="1"/>
    <xf numFmtId="0" fontId="10" fillId="2" borderId="44" xfId="0" applyFont="1" applyFill="1" applyBorder="1"/>
    <xf numFmtId="0" fontId="10" fillId="2" borderId="45" xfId="0" applyFont="1" applyFill="1" applyBorder="1"/>
    <xf numFmtId="0" fontId="12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4" fillId="0" borderId="0" xfId="0" applyFont="1"/>
    <xf numFmtId="0" fontId="13" fillId="2" borderId="48" xfId="0" applyFont="1" applyFill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0" fontId="13" fillId="0" borderId="46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1" fontId="13" fillId="2" borderId="29" xfId="0" applyNumberFormat="1" applyFont="1" applyFill="1" applyBorder="1" applyAlignment="1">
      <alignment horizontal="center" vertical="center"/>
    </xf>
    <xf numFmtId="1" fontId="13" fillId="2" borderId="48" xfId="0" applyNumberFormat="1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 shrinkToFit="1"/>
    </xf>
    <xf numFmtId="0" fontId="13" fillId="4" borderId="49" xfId="0" applyFont="1" applyFill="1" applyBorder="1" applyAlignment="1">
      <alignment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13" fillId="4" borderId="49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13" fillId="4" borderId="52" xfId="0" applyFont="1" applyFill="1" applyBorder="1" applyAlignment="1">
      <alignment horizontal="center"/>
    </xf>
    <xf numFmtId="0" fontId="2" fillId="4" borderId="53" xfId="0" applyFont="1" applyFill="1" applyBorder="1"/>
    <xf numFmtId="0" fontId="13" fillId="0" borderId="51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/>
    </xf>
    <xf numFmtId="0" fontId="13" fillId="0" borderId="49" xfId="0" applyFont="1" applyBorder="1" applyAlignment="1">
      <alignment vertical="center" wrapText="1"/>
    </xf>
    <xf numFmtId="0" fontId="13" fillId="2" borderId="47" xfId="0" applyFont="1" applyFill="1" applyBorder="1" applyAlignment="1">
      <alignment horizontal="center" vertical="center"/>
    </xf>
    <xf numFmtId="1" fontId="13" fillId="4" borderId="26" xfId="0" applyNumberFormat="1" applyFont="1" applyFill="1" applyBorder="1" applyAlignment="1">
      <alignment horizontal="center" vertical="center"/>
    </xf>
    <xf numFmtId="1" fontId="13" fillId="4" borderId="47" xfId="0" applyNumberFormat="1" applyFont="1" applyFill="1" applyBorder="1" applyAlignment="1">
      <alignment horizontal="center" vertical="center"/>
    </xf>
    <xf numFmtId="1" fontId="13" fillId="4" borderId="26" xfId="0" applyNumberFormat="1" applyFont="1" applyFill="1" applyBorder="1" applyAlignment="1">
      <alignment horizontal="center"/>
    </xf>
    <xf numFmtId="1" fontId="13" fillId="4" borderId="47" xfId="0" applyNumberFormat="1" applyFont="1" applyFill="1" applyBorder="1" applyAlignment="1">
      <alignment horizontal="center"/>
    </xf>
    <xf numFmtId="1" fontId="13" fillId="0" borderId="26" xfId="0" applyNumberFormat="1" applyFont="1" applyBorder="1" applyAlignment="1">
      <alignment horizontal="center" vertical="center"/>
    </xf>
    <xf numFmtId="1" fontId="13" fillId="0" borderId="47" xfId="0" applyNumberFormat="1" applyFont="1" applyBorder="1" applyAlignment="1">
      <alignment horizontal="center" vertical="center"/>
    </xf>
    <xf numFmtId="1" fontId="13" fillId="0" borderId="26" xfId="0" applyNumberFormat="1" applyFont="1" applyBorder="1" applyAlignment="1">
      <alignment horizontal="center"/>
    </xf>
    <xf numFmtId="1" fontId="13" fillId="0" borderId="47" xfId="0" applyNumberFormat="1" applyFont="1" applyBorder="1" applyAlignment="1">
      <alignment horizontal="center"/>
    </xf>
    <xf numFmtId="1" fontId="13" fillId="0" borderId="46" xfId="0" applyNumberFormat="1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3" fillId="0" borderId="50" xfId="0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1" fontId="16" fillId="0" borderId="46" xfId="0" applyNumberFormat="1" applyFont="1" applyBorder="1" applyAlignment="1">
      <alignment horizontal="center"/>
    </xf>
    <xf numFmtId="1" fontId="16" fillId="0" borderId="47" xfId="0" applyNumberFormat="1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1" fontId="16" fillId="0" borderId="26" xfId="0" applyNumberFormat="1" applyFont="1" applyBorder="1" applyAlignment="1">
      <alignment horizontal="center"/>
    </xf>
    <xf numFmtId="0" fontId="18" fillId="0" borderId="50" xfId="0" applyFont="1" applyBorder="1" applyAlignment="1">
      <alignment horizontal="center"/>
    </xf>
    <xf numFmtId="1" fontId="16" fillId="2" borderId="29" xfId="0" applyNumberFormat="1" applyFont="1" applyFill="1" applyBorder="1" applyAlignment="1">
      <alignment horizontal="center" vertical="center"/>
    </xf>
    <xf numFmtId="1" fontId="16" fillId="2" borderId="48" xfId="0" applyNumberFormat="1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/>
    </xf>
    <xf numFmtId="1" fontId="13" fillId="4" borderId="48" xfId="0" applyNumberFormat="1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1" fontId="13" fillId="4" borderId="48" xfId="0" applyNumberFormat="1" applyFont="1" applyFill="1" applyBorder="1" applyAlignment="1">
      <alignment horizontal="center"/>
    </xf>
    <xf numFmtId="0" fontId="15" fillId="4" borderId="49" xfId="0" applyFont="1" applyFill="1" applyBorder="1" applyAlignment="1">
      <alignment horizontal="center"/>
    </xf>
    <xf numFmtId="0" fontId="15" fillId="4" borderId="52" xfId="0" applyFont="1" applyFill="1" applyBorder="1" applyAlignment="1">
      <alignment horizontal="center"/>
    </xf>
    <xf numFmtId="0" fontId="13" fillId="0" borderId="55" xfId="0" applyFont="1" applyBorder="1"/>
    <xf numFmtId="0" fontId="12" fillId="5" borderId="56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vertical="center"/>
    </xf>
    <xf numFmtId="0" fontId="19" fillId="5" borderId="58" xfId="0" applyFont="1" applyFill="1" applyBorder="1" applyAlignment="1">
      <alignment horizontal="center"/>
    </xf>
    <xf numFmtId="1" fontId="19" fillId="5" borderId="59" xfId="0" applyNumberFormat="1" applyFont="1" applyFill="1" applyBorder="1" applyAlignment="1">
      <alignment horizontal="center"/>
    </xf>
    <xf numFmtId="1" fontId="19" fillId="5" borderId="60" xfId="0" applyNumberFormat="1" applyFont="1" applyFill="1" applyBorder="1" applyAlignment="1">
      <alignment horizontal="center"/>
    </xf>
    <xf numFmtId="0" fontId="12" fillId="5" borderId="61" xfId="0" applyFont="1" applyFill="1" applyBorder="1" applyAlignment="1">
      <alignment horizontal="center"/>
    </xf>
    <xf numFmtId="1" fontId="19" fillId="5" borderId="62" xfId="0" applyNumberFormat="1" applyFont="1" applyFill="1" applyBorder="1" applyAlignment="1">
      <alignment horizontal="center"/>
    </xf>
    <xf numFmtId="0" fontId="12" fillId="5" borderId="63" xfId="0" applyFont="1" applyFill="1" applyBorder="1" applyAlignment="1">
      <alignment horizontal="center"/>
    </xf>
    <xf numFmtId="0" fontId="12" fillId="5" borderId="64" xfId="0" applyFont="1" applyFill="1" applyBorder="1" applyAlignment="1">
      <alignment horizontal="center"/>
    </xf>
    <xf numFmtId="1" fontId="19" fillId="5" borderId="65" xfId="0" applyNumberFormat="1" applyFont="1" applyFill="1" applyBorder="1" applyAlignment="1">
      <alignment horizontal="center"/>
    </xf>
    <xf numFmtId="0" fontId="13" fillId="2" borderId="66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/>
    </xf>
    <xf numFmtId="1" fontId="7" fillId="2" borderId="69" xfId="0" applyNumberFormat="1" applyFont="1" applyFill="1" applyBorder="1" applyAlignment="1">
      <alignment horizontal="center"/>
    </xf>
    <xf numFmtId="0" fontId="15" fillId="2" borderId="70" xfId="0" applyFont="1" applyFill="1" applyBorder="1" applyAlignment="1">
      <alignment horizontal="center"/>
    </xf>
    <xf numFmtId="0" fontId="15" fillId="2" borderId="68" xfId="0" applyFont="1" applyFill="1" applyBorder="1" applyAlignment="1">
      <alignment horizontal="center"/>
    </xf>
    <xf numFmtId="0" fontId="15" fillId="2" borderId="71" xfId="0" applyFont="1" applyFill="1" applyBorder="1" applyAlignment="1">
      <alignment horizontal="center"/>
    </xf>
    <xf numFmtId="1" fontId="7" fillId="2" borderId="72" xfId="0" applyNumberFormat="1" applyFont="1" applyFill="1" applyBorder="1" applyAlignment="1">
      <alignment horizontal="center"/>
    </xf>
    <xf numFmtId="1" fontId="7" fillId="2" borderId="70" xfId="0" applyNumberFormat="1" applyFont="1" applyFill="1" applyBorder="1" applyAlignment="1">
      <alignment horizontal="center"/>
    </xf>
    <xf numFmtId="0" fontId="13" fillId="2" borderId="73" xfId="0" applyFont="1" applyFill="1" applyBorder="1" applyAlignment="1">
      <alignment horizontal="center" vertical="center" shrinkToFit="1"/>
    </xf>
    <xf numFmtId="0" fontId="20" fillId="0" borderId="0" xfId="0" applyFont="1"/>
    <xf numFmtId="0" fontId="6" fillId="2" borderId="74" xfId="0" applyFont="1" applyFill="1" applyBorder="1" applyAlignment="1">
      <alignment horizontal="center" vertical="center"/>
    </xf>
    <xf numFmtId="0" fontId="15" fillId="2" borderId="75" xfId="0" applyFont="1" applyFill="1" applyBorder="1" applyAlignment="1">
      <alignment vertical="center"/>
    </xf>
    <xf numFmtId="0" fontId="7" fillId="2" borderId="76" xfId="0" applyFont="1" applyFill="1" applyBorder="1" applyAlignment="1">
      <alignment horizontal="center"/>
    </xf>
    <xf numFmtId="0" fontId="20" fillId="2" borderId="80" xfId="0" applyFont="1" applyFill="1" applyBorder="1" applyAlignment="1">
      <alignment horizontal="center" vertical="center" wrapText="1"/>
    </xf>
    <xf numFmtId="0" fontId="20" fillId="2" borderId="81" xfId="0" applyFont="1" applyFill="1" applyBorder="1" applyAlignment="1">
      <alignment horizontal="center" vertical="center" wrapText="1"/>
    </xf>
    <xf numFmtId="0" fontId="20" fillId="2" borderId="82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/>
    </xf>
    <xf numFmtId="0" fontId="13" fillId="0" borderId="83" xfId="0" applyFont="1" applyBorder="1"/>
    <xf numFmtId="1" fontId="13" fillId="0" borderId="84" xfId="0" applyNumberFormat="1" applyFont="1" applyBorder="1" applyAlignment="1">
      <alignment horizontal="center"/>
    </xf>
    <xf numFmtId="1" fontId="13" fillId="0" borderId="41" xfId="0" applyNumberFormat="1" applyFont="1" applyBorder="1" applyAlignment="1">
      <alignment horizontal="center"/>
    </xf>
    <xf numFmtId="1" fontId="13" fillId="0" borderId="83" xfId="0" applyNumberFormat="1" applyFont="1" applyBorder="1" applyAlignment="1">
      <alignment horizontal="center"/>
    </xf>
    <xf numFmtId="1" fontId="13" fillId="0" borderId="85" xfId="0" applyNumberFormat="1" applyFont="1" applyBorder="1" applyAlignment="1">
      <alignment horizontal="center"/>
    </xf>
    <xf numFmtId="1" fontId="13" fillId="0" borderId="39" xfId="0" applyNumberFormat="1" applyFont="1" applyBorder="1" applyAlignment="1">
      <alignment horizontal="center"/>
    </xf>
    <xf numFmtId="1" fontId="13" fillId="0" borderId="86" xfId="0" applyNumberFormat="1" applyFont="1" applyBorder="1" applyAlignment="1">
      <alignment horizontal="center"/>
    </xf>
    <xf numFmtId="1" fontId="13" fillId="0" borderId="87" xfId="0" applyNumberFormat="1" applyFont="1" applyBorder="1" applyAlignment="1">
      <alignment horizontal="center"/>
    </xf>
    <xf numFmtId="1" fontId="13" fillId="2" borderId="88" xfId="0" applyNumberFormat="1" applyFont="1" applyFill="1" applyBorder="1" applyAlignment="1">
      <alignment horizontal="center"/>
    </xf>
    <xf numFmtId="1" fontId="13" fillId="2" borderId="89" xfId="0" applyNumberFormat="1" applyFont="1" applyFill="1" applyBorder="1" applyAlignment="1">
      <alignment horizontal="center"/>
    </xf>
    <xf numFmtId="0" fontId="13" fillId="2" borderId="90" xfId="0" applyFont="1" applyFill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3" fillId="0" borderId="50" xfId="0" applyFont="1" applyBorder="1"/>
    <xf numFmtId="1" fontId="13" fillId="0" borderId="91" xfId="0" applyNumberFormat="1" applyFont="1" applyBorder="1" applyAlignment="1">
      <alignment horizontal="center"/>
    </xf>
    <xf numFmtId="0" fontId="13" fillId="0" borderId="92" xfId="0" applyFont="1" applyBorder="1" applyAlignment="1">
      <alignment horizontal="center" vertical="center"/>
    </xf>
    <xf numFmtId="1" fontId="13" fillId="0" borderId="49" xfId="0" applyNumberFormat="1" applyFont="1" applyBorder="1" applyAlignment="1">
      <alignment horizontal="center"/>
    </xf>
    <xf numFmtId="1" fontId="13" fillId="0" borderId="50" xfId="0" applyNumberFormat="1" applyFont="1" applyBorder="1" applyAlignment="1">
      <alignment horizontal="center"/>
    </xf>
    <xf numFmtId="1" fontId="13" fillId="2" borderId="29" xfId="0" applyNumberFormat="1" applyFont="1" applyFill="1" applyBorder="1" applyAlignment="1">
      <alignment horizontal="center"/>
    </xf>
    <xf numFmtId="1" fontId="13" fillId="2" borderId="48" xfId="0" applyNumberFormat="1" applyFont="1" applyFill="1" applyBorder="1" applyAlignment="1">
      <alignment horizontal="center"/>
    </xf>
    <xf numFmtId="0" fontId="13" fillId="2" borderId="52" xfId="0" applyFont="1" applyFill="1" applyBorder="1" applyAlignment="1">
      <alignment horizontal="center" vertical="center" shrinkToFit="1"/>
    </xf>
    <xf numFmtId="0" fontId="13" fillId="0" borderId="50" xfId="0" applyFont="1" applyBorder="1" applyAlignment="1">
      <alignment vertical="center"/>
    </xf>
    <xf numFmtId="0" fontId="16" fillId="2" borderId="47" xfId="0" applyFont="1" applyFill="1" applyBorder="1" applyAlignment="1">
      <alignment horizontal="center" vertical="center"/>
    </xf>
    <xf numFmtId="0" fontId="16" fillId="0" borderId="49" xfId="0" applyFont="1" applyBorder="1" applyAlignment="1">
      <alignment vertical="center"/>
    </xf>
    <xf numFmtId="1" fontId="16" fillId="0" borderId="26" xfId="0" applyNumberFormat="1" applyFont="1" applyBorder="1" applyAlignment="1">
      <alignment horizontal="center" vertical="center"/>
    </xf>
    <xf numFmtId="0" fontId="20" fillId="2" borderId="95" xfId="0" applyFont="1" applyFill="1" applyBorder="1"/>
    <xf numFmtId="0" fontId="20" fillId="2" borderId="96" xfId="0" applyFont="1" applyFill="1" applyBorder="1"/>
    <xf numFmtId="0" fontId="13" fillId="0" borderId="0" xfId="0" applyFont="1" applyAlignment="1">
      <alignment horizontal="center" vertical="center"/>
    </xf>
    <xf numFmtId="0" fontId="20" fillId="2" borderId="97" xfId="0" applyFont="1" applyFill="1" applyBorder="1"/>
    <xf numFmtId="0" fontId="13" fillId="2" borderId="29" xfId="0" applyFont="1" applyFill="1" applyBorder="1" applyAlignment="1">
      <alignment horizontal="center" vertical="center"/>
    </xf>
    <xf numFmtId="0" fontId="13" fillId="2" borderId="47" xfId="0" applyFont="1" applyFill="1" applyBorder="1"/>
    <xf numFmtId="1" fontId="13" fillId="2" borderId="52" xfId="0" applyNumberFormat="1" applyFont="1" applyFill="1" applyBorder="1" applyAlignment="1">
      <alignment horizontal="center"/>
    </xf>
    <xf numFmtId="1" fontId="13" fillId="2" borderId="96" xfId="0" applyNumberFormat="1" applyFont="1" applyFill="1" applyBorder="1" applyAlignment="1">
      <alignment horizontal="center"/>
    </xf>
    <xf numFmtId="1" fontId="13" fillId="2" borderId="49" xfId="0" applyNumberFormat="1" applyFont="1" applyFill="1" applyBorder="1" applyAlignment="1">
      <alignment horizontal="center"/>
    </xf>
    <xf numFmtId="0" fontId="20" fillId="2" borderId="48" xfId="0" applyFont="1" applyFill="1" applyBorder="1"/>
    <xf numFmtId="1" fontId="20" fillId="2" borderId="51" xfId="0" applyNumberFormat="1" applyFont="1" applyFill="1" applyBorder="1"/>
    <xf numFmtId="0" fontId="15" fillId="2" borderId="47" xfId="0" applyFont="1" applyFill="1" applyBorder="1" applyAlignment="1">
      <alignment vertical="center"/>
    </xf>
    <xf numFmtId="0" fontId="13" fillId="2" borderId="98" xfId="0" applyFont="1" applyFill="1" applyBorder="1"/>
    <xf numFmtId="0" fontId="20" fillId="2" borderId="52" xfId="0" applyFont="1" applyFill="1" applyBorder="1"/>
    <xf numFmtId="1" fontId="20" fillId="2" borderId="103" xfId="0" applyNumberFormat="1" applyFont="1" applyFill="1" applyBorder="1"/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23" fillId="0" borderId="108" xfId="0" applyFont="1" applyBorder="1" applyAlignment="1">
      <alignment horizontal="center"/>
    </xf>
    <xf numFmtId="0" fontId="23" fillId="0" borderId="109" xfId="0" applyFont="1" applyBorder="1" applyAlignment="1">
      <alignment horizontal="center"/>
    </xf>
    <xf numFmtId="0" fontId="22" fillId="0" borderId="110" xfId="0" applyFont="1" applyBorder="1" applyAlignment="1">
      <alignment horizontal="center"/>
    </xf>
    <xf numFmtId="0" fontId="22" fillId="0" borderId="93" xfId="0" applyFont="1" applyBorder="1" applyAlignment="1">
      <alignment vertical="center"/>
    </xf>
    <xf numFmtId="0" fontId="22" fillId="0" borderId="111" xfId="0" applyFont="1" applyBorder="1" applyAlignment="1">
      <alignment horizontal="center" vertical="center"/>
    </xf>
    <xf numFmtId="0" fontId="22" fillId="0" borderId="112" xfId="0" applyFont="1" applyBorder="1" applyAlignment="1">
      <alignment vertical="center"/>
    </xf>
    <xf numFmtId="0" fontId="22" fillId="0" borderId="99" xfId="0" applyFont="1" applyBorder="1" applyAlignment="1">
      <alignment horizontal="center" vertical="center"/>
    </xf>
    <xf numFmtId="0" fontId="22" fillId="0" borderId="113" xfId="0" applyFont="1" applyBorder="1" applyAlignment="1">
      <alignment vertical="center"/>
    </xf>
    <xf numFmtId="0" fontId="22" fillId="0" borderId="113" xfId="0" applyFont="1" applyBorder="1" applyAlignment="1">
      <alignment horizontal="center" vertical="center"/>
    </xf>
    <xf numFmtId="0" fontId="22" fillId="0" borderId="114" xfId="0" applyFont="1" applyBorder="1" applyAlignment="1">
      <alignment vertical="center"/>
    </xf>
    <xf numFmtId="0" fontId="25" fillId="0" borderId="115" xfId="0" applyFont="1" applyBorder="1" applyAlignment="1">
      <alignment wrapText="1"/>
    </xf>
    <xf numFmtId="0" fontId="25" fillId="0" borderId="116" xfId="0" applyFont="1" applyBorder="1" applyAlignment="1">
      <alignment horizontal="left" wrapText="1"/>
    </xf>
    <xf numFmtId="0" fontId="25" fillId="0" borderId="117" xfId="0" applyFont="1" applyBorder="1" applyAlignment="1">
      <alignment horizontal="left" wrapText="1"/>
    </xf>
    <xf numFmtId="0" fontId="26" fillId="0" borderId="83" xfId="0" applyFont="1" applyBorder="1"/>
    <xf numFmtId="0" fontId="26" fillId="0" borderId="50" xfId="0" applyFont="1" applyBorder="1" applyAlignment="1">
      <alignment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 wrapText="1"/>
    </xf>
    <xf numFmtId="0" fontId="28" fillId="0" borderId="50" xfId="0" applyFont="1" applyBorder="1"/>
    <xf numFmtId="0" fontId="13" fillId="6" borderId="47" xfId="0" applyFont="1" applyFill="1" applyBorder="1" applyAlignment="1">
      <alignment horizontal="center" vertical="center"/>
    </xf>
    <xf numFmtId="0" fontId="28" fillId="0" borderId="29" xfId="0" applyFont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/>
    </xf>
    <xf numFmtId="1" fontId="13" fillId="0" borderId="47" xfId="0" applyNumberFormat="1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vertical="center"/>
    </xf>
    <xf numFmtId="1" fontId="13" fillId="6" borderId="29" xfId="0" applyNumberFormat="1" applyFont="1" applyFill="1" applyBorder="1" applyAlignment="1">
      <alignment horizontal="center" vertical="center"/>
    </xf>
    <xf numFmtId="1" fontId="13" fillId="6" borderId="48" xfId="0" applyNumberFormat="1" applyFont="1" applyFill="1" applyBorder="1" applyAlignment="1">
      <alignment horizontal="center" vertical="center"/>
    </xf>
    <xf numFmtId="0" fontId="13" fillId="6" borderId="51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/>
    </xf>
    <xf numFmtId="0" fontId="27" fillId="0" borderId="46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1" fontId="13" fillId="0" borderId="26" xfId="0" applyNumberFormat="1" applyFont="1" applyFill="1" applyBorder="1" applyAlignment="1">
      <alignment horizontal="center" vertical="center"/>
    </xf>
    <xf numFmtId="1" fontId="17" fillId="0" borderId="26" xfId="0" applyNumberFormat="1" applyFont="1" applyFill="1" applyBorder="1" applyAlignment="1">
      <alignment horizontal="center" vertical="center"/>
    </xf>
    <xf numFmtId="1" fontId="16" fillId="0" borderId="47" xfId="0" applyNumberFormat="1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vertical="center"/>
    </xf>
    <xf numFmtId="0" fontId="13" fillId="0" borderId="50" xfId="0" applyFont="1" applyFill="1" applyBorder="1"/>
    <xf numFmtId="0" fontId="13" fillId="0" borderId="47" xfId="0" applyFont="1" applyFill="1" applyBorder="1" applyAlignment="1">
      <alignment horizontal="center"/>
    </xf>
    <xf numFmtId="0" fontId="13" fillId="0" borderId="92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/>
    </xf>
    <xf numFmtId="0" fontId="13" fillId="7" borderId="50" xfId="0" applyFont="1" applyFill="1" applyBorder="1" applyAlignment="1">
      <alignment vertical="center"/>
    </xf>
    <xf numFmtId="0" fontId="27" fillId="0" borderId="49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0" fontId="13" fillId="0" borderId="49" xfId="0" applyFont="1" applyFill="1" applyBorder="1" applyAlignment="1">
      <alignment vertical="center" wrapText="1"/>
    </xf>
    <xf numFmtId="0" fontId="27" fillId="7" borderId="54" xfId="0" applyFont="1" applyFill="1" applyBorder="1" applyAlignment="1">
      <alignment horizontal="center" vertical="center" wrapText="1"/>
    </xf>
    <xf numFmtId="0" fontId="28" fillId="7" borderId="49" xfId="0" applyFont="1" applyFill="1" applyBorder="1" applyAlignment="1">
      <alignment vertical="center"/>
    </xf>
    <xf numFmtId="0" fontId="27" fillId="7" borderId="47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vertical="center"/>
    </xf>
    <xf numFmtId="0" fontId="13" fillId="7" borderId="2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5" fillId="0" borderId="17" xfId="0" applyFont="1" applyBorder="1"/>
    <xf numFmtId="0" fontId="5" fillId="0" borderId="20" xfId="0" applyFont="1" applyBorder="1"/>
    <xf numFmtId="0" fontId="8" fillId="2" borderId="16" xfId="0" applyFont="1" applyFill="1" applyBorder="1" applyAlignment="1">
      <alignment horizontal="center"/>
    </xf>
    <xf numFmtId="0" fontId="5" fillId="0" borderId="18" xfId="0" applyFont="1" applyBorder="1"/>
    <xf numFmtId="0" fontId="6" fillId="2" borderId="99" xfId="0" applyFont="1" applyFill="1" applyBorder="1" applyAlignment="1">
      <alignment horizontal="center" vertical="center" wrapText="1"/>
    </xf>
    <xf numFmtId="0" fontId="5" fillId="0" borderId="100" xfId="0" applyFont="1" applyBorder="1"/>
    <xf numFmtId="0" fontId="5" fillId="0" borderId="101" xfId="0" applyFont="1" applyBorder="1"/>
    <xf numFmtId="0" fontId="21" fillId="2" borderId="99" xfId="0" applyFont="1" applyFill="1" applyBorder="1" applyAlignment="1">
      <alignment horizontal="center" vertical="center" wrapText="1"/>
    </xf>
    <xf numFmtId="0" fontId="5" fillId="0" borderId="102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2" borderId="2" xfId="0" applyFont="1" applyFill="1" applyBorder="1" applyAlignment="1">
      <alignment horizontal="center" vertical="center" textRotation="90"/>
    </xf>
    <xf numFmtId="0" fontId="5" fillId="0" borderId="13" xfId="0" applyFont="1" applyBorder="1"/>
    <xf numFmtId="0" fontId="5" fillId="0" borderId="30" xfId="0" applyFont="1" applyBorder="1"/>
    <xf numFmtId="0" fontId="7" fillId="2" borderId="3" xfId="0" applyFont="1" applyFill="1" applyBorder="1" applyAlignment="1">
      <alignment horizontal="center" vertical="center" textRotation="90"/>
    </xf>
    <xf numFmtId="0" fontId="5" fillId="0" borderId="14" xfId="0" applyFont="1" applyBorder="1"/>
    <xf numFmtId="0" fontId="5" fillId="0" borderId="31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15" xfId="0" applyFont="1" applyBorder="1"/>
    <xf numFmtId="0" fontId="5" fillId="0" borderId="32" xfId="0" applyFont="1" applyBorder="1"/>
    <xf numFmtId="0" fontId="11" fillId="2" borderId="1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textRotation="90"/>
    </xf>
    <xf numFmtId="0" fontId="5" fillId="0" borderId="34" xfId="0" applyFont="1" applyBorder="1"/>
    <xf numFmtId="0" fontId="8" fillId="2" borderId="27" xfId="0" applyFont="1" applyFill="1" applyBorder="1" applyAlignment="1">
      <alignment horizontal="center" textRotation="90"/>
    </xf>
    <xf numFmtId="0" fontId="5" fillId="0" borderId="35" xfId="0" applyFont="1" applyBorder="1"/>
    <xf numFmtId="0" fontId="15" fillId="2" borderId="77" xfId="0" applyFont="1" applyFill="1" applyBorder="1" applyAlignment="1">
      <alignment horizontal="center" vertical="center"/>
    </xf>
    <xf numFmtId="0" fontId="5" fillId="0" borderId="78" xfId="0" applyFont="1" applyBorder="1"/>
    <xf numFmtId="0" fontId="5" fillId="0" borderId="79" xfId="0" applyFont="1" applyBorder="1"/>
    <xf numFmtId="0" fontId="13" fillId="2" borderId="92" xfId="0" applyFont="1" applyFill="1" applyBorder="1" applyAlignment="1">
      <alignment horizontal="left" vertical="center" wrapText="1"/>
    </xf>
    <xf numFmtId="0" fontId="5" fillId="0" borderId="93" xfId="0" applyFont="1" applyBorder="1"/>
    <xf numFmtId="0" fontId="5" fillId="0" borderId="94" xfId="0" applyFont="1" applyBorder="1"/>
    <xf numFmtId="1" fontId="6" fillId="2" borderId="9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8" fillId="3" borderId="11" xfId="0" applyFont="1" applyFill="1" applyBorder="1" applyAlignment="1">
      <alignment horizontal="center" vertical="center" wrapText="1"/>
    </xf>
    <xf numFmtId="0" fontId="5" fillId="0" borderId="24" xfId="0" applyFont="1" applyBorder="1"/>
    <xf numFmtId="0" fontId="5" fillId="0" borderId="38" xfId="0" applyFont="1" applyBorder="1"/>
    <xf numFmtId="0" fontId="8" fillId="3" borderId="12" xfId="0" applyFont="1" applyFill="1" applyBorder="1" applyAlignment="1">
      <alignment horizontal="center" vertical="center" wrapText="1"/>
    </xf>
    <xf numFmtId="0" fontId="5" fillId="0" borderId="25" xfId="0" applyFont="1" applyBorder="1"/>
    <xf numFmtId="0" fontId="5" fillId="0" borderId="39" xfId="0" applyFont="1" applyBorder="1"/>
    <xf numFmtId="0" fontId="8" fillId="2" borderId="28" xfId="0" applyFont="1" applyFill="1" applyBorder="1" applyAlignment="1">
      <alignment horizontal="center" textRotation="90"/>
    </xf>
    <xf numFmtId="0" fontId="5" fillId="0" borderId="36" xfId="0" applyFont="1" applyBorder="1"/>
    <xf numFmtId="0" fontId="8" fillId="2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23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5" fillId="0" borderId="107" xfId="0" applyFont="1" applyBorder="1"/>
    <xf numFmtId="0" fontId="23" fillId="0" borderId="105" xfId="0" applyFont="1" applyBorder="1" applyAlignment="1">
      <alignment horizontal="center" vertical="center"/>
    </xf>
    <xf numFmtId="0" fontId="5" fillId="0" borderId="106" xfId="0" applyFont="1" applyBorder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W1000"/>
  <sheetViews>
    <sheetView tabSelected="1" topLeftCell="A29" zoomScale="91" zoomScaleNormal="91" workbookViewId="0">
      <selection activeCell="A49" sqref="A49"/>
    </sheetView>
  </sheetViews>
  <sheetFormatPr defaultColWidth="14.42578125" defaultRowHeight="15" customHeight="1" x14ac:dyDescent="0.2"/>
  <cols>
    <col min="1" max="1" width="20.28515625" customWidth="1"/>
    <col min="2" max="2" width="7.140625" customWidth="1"/>
    <col min="3" max="3" width="96" customWidth="1"/>
    <col min="4" max="4" width="5.85546875" customWidth="1"/>
    <col min="5" max="5" width="5.7109375" customWidth="1"/>
    <col min="6" max="19" width="5.85546875" customWidth="1"/>
    <col min="20" max="27" width="5.85546875" hidden="1" customWidth="1"/>
    <col min="28" max="28" width="5.85546875" customWidth="1"/>
    <col min="29" max="29" width="6.42578125" customWidth="1"/>
    <col min="30" max="31" width="5.85546875" customWidth="1"/>
    <col min="32" max="32" width="70.42578125" customWidth="1"/>
    <col min="33" max="33" width="37.85546875" customWidth="1"/>
    <col min="34" max="41" width="1.85546875" customWidth="1"/>
    <col min="42" max="42" width="2.28515625" customWidth="1"/>
    <col min="43" max="49" width="10.7109375" customWidth="1"/>
  </cols>
  <sheetData>
    <row r="1" spans="1:49" ht="21.75" customHeight="1" x14ac:dyDescent="0.2">
      <c r="A1" s="212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21.75" customHeight="1" x14ac:dyDescent="0.2">
      <c r="A2" s="212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5.75" customHeight="1" x14ac:dyDescent="0.2">
      <c r="A3" s="214" t="s">
        <v>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.75" customHeight="1" x14ac:dyDescent="0.2">
      <c r="A4" s="215" t="s">
        <v>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.75" customHeight="1" x14ac:dyDescent="0.2">
      <c r="A5" s="217" t="s">
        <v>4</v>
      </c>
      <c r="B5" s="220" t="s">
        <v>5</v>
      </c>
      <c r="C5" s="223" t="s">
        <v>6</v>
      </c>
      <c r="D5" s="238" t="s">
        <v>7</v>
      </c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40"/>
      <c r="AB5" s="249" t="s">
        <v>8</v>
      </c>
      <c r="AC5" s="250"/>
      <c r="AD5" s="250"/>
      <c r="AE5" s="251"/>
      <c r="AF5" s="241" t="s">
        <v>9</v>
      </c>
      <c r="AG5" s="244" t="s">
        <v>10</v>
      </c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.75" customHeight="1" x14ac:dyDescent="0.2">
      <c r="A6" s="218"/>
      <c r="B6" s="221"/>
      <c r="C6" s="224"/>
      <c r="D6" s="205" t="s">
        <v>11</v>
      </c>
      <c r="E6" s="203"/>
      <c r="F6" s="203"/>
      <c r="G6" s="206"/>
      <c r="H6" s="202" t="s">
        <v>12</v>
      </c>
      <c r="I6" s="203"/>
      <c r="J6" s="203"/>
      <c r="K6" s="204"/>
      <c r="L6" s="205" t="s">
        <v>13</v>
      </c>
      <c r="M6" s="203"/>
      <c r="N6" s="203"/>
      <c r="O6" s="206"/>
      <c r="P6" s="202" t="s">
        <v>14</v>
      </c>
      <c r="Q6" s="203"/>
      <c r="R6" s="203"/>
      <c r="S6" s="206"/>
      <c r="T6" s="205" t="s">
        <v>15</v>
      </c>
      <c r="U6" s="203"/>
      <c r="V6" s="203"/>
      <c r="W6" s="206"/>
      <c r="X6" s="202" t="s">
        <v>16</v>
      </c>
      <c r="Y6" s="203"/>
      <c r="Z6" s="203"/>
      <c r="AA6" s="204"/>
      <c r="AB6" s="252"/>
      <c r="AC6" s="253"/>
      <c r="AD6" s="253"/>
      <c r="AE6" s="254"/>
      <c r="AF6" s="242"/>
      <c r="AG6" s="245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.75" customHeight="1" x14ac:dyDescent="0.2">
      <c r="A7" s="218"/>
      <c r="B7" s="221"/>
      <c r="C7" s="224"/>
      <c r="D7" s="2" t="s">
        <v>17</v>
      </c>
      <c r="E7" s="2" t="s">
        <v>18</v>
      </c>
      <c r="F7" s="227" t="s">
        <v>19</v>
      </c>
      <c r="G7" s="229" t="s">
        <v>20</v>
      </c>
      <c r="H7" s="2" t="s">
        <v>17</v>
      </c>
      <c r="I7" s="2" t="s">
        <v>21</v>
      </c>
      <c r="J7" s="227" t="s">
        <v>19</v>
      </c>
      <c r="K7" s="229" t="s">
        <v>20</v>
      </c>
      <c r="L7" s="2" t="s">
        <v>17</v>
      </c>
      <c r="M7" s="2" t="s">
        <v>21</v>
      </c>
      <c r="N7" s="227" t="s">
        <v>19</v>
      </c>
      <c r="O7" s="229" t="s">
        <v>20</v>
      </c>
      <c r="P7" s="2" t="s">
        <v>17</v>
      </c>
      <c r="Q7" s="2" t="s">
        <v>21</v>
      </c>
      <c r="R7" s="227" t="s">
        <v>19</v>
      </c>
      <c r="S7" s="229" t="s">
        <v>20</v>
      </c>
      <c r="T7" s="2" t="s">
        <v>17</v>
      </c>
      <c r="U7" s="2" t="s">
        <v>21</v>
      </c>
      <c r="V7" s="227" t="s">
        <v>19</v>
      </c>
      <c r="W7" s="229" t="s">
        <v>20</v>
      </c>
      <c r="X7" s="2" t="s">
        <v>17</v>
      </c>
      <c r="Y7" s="2" t="s">
        <v>21</v>
      </c>
      <c r="Z7" s="227" t="s">
        <v>19</v>
      </c>
      <c r="AA7" s="247" t="s">
        <v>20</v>
      </c>
      <c r="AB7" s="3" t="s">
        <v>17</v>
      </c>
      <c r="AC7" s="2" t="s">
        <v>21</v>
      </c>
      <c r="AD7" s="227" t="s">
        <v>19</v>
      </c>
      <c r="AE7" s="229" t="s">
        <v>20</v>
      </c>
      <c r="AF7" s="242"/>
      <c r="AG7" s="245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79.5" customHeight="1" x14ac:dyDescent="0.2">
      <c r="A8" s="219"/>
      <c r="B8" s="222"/>
      <c r="C8" s="225"/>
      <c r="D8" s="4" t="s">
        <v>22</v>
      </c>
      <c r="E8" s="4" t="s">
        <v>22</v>
      </c>
      <c r="F8" s="228"/>
      <c r="G8" s="230"/>
      <c r="H8" s="4" t="str">
        <f t="shared" ref="H8:I8" si="0">$D$8</f>
        <v>félév összesen</v>
      </c>
      <c r="I8" s="4" t="str">
        <f t="shared" si="0"/>
        <v>félév összesen</v>
      </c>
      <c r="J8" s="228"/>
      <c r="K8" s="230"/>
      <c r="L8" s="4" t="str">
        <f t="shared" ref="L8:M8" si="1">$D$8</f>
        <v>félév összesen</v>
      </c>
      <c r="M8" s="4" t="str">
        <f t="shared" si="1"/>
        <v>félév összesen</v>
      </c>
      <c r="N8" s="228"/>
      <c r="O8" s="230"/>
      <c r="P8" s="4" t="str">
        <f t="shared" ref="P8:Q8" si="2">$D$8</f>
        <v>félév összesen</v>
      </c>
      <c r="Q8" s="4" t="str">
        <f t="shared" si="2"/>
        <v>félév összesen</v>
      </c>
      <c r="R8" s="228"/>
      <c r="S8" s="230"/>
      <c r="T8" s="4" t="s">
        <v>23</v>
      </c>
      <c r="U8" s="4" t="s">
        <v>23</v>
      </c>
      <c r="V8" s="228"/>
      <c r="W8" s="230"/>
      <c r="X8" s="4" t="s">
        <v>23</v>
      </c>
      <c r="Y8" s="4" t="s">
        <v>23</v>
      </c>
      <c r="Z8" s="228"/>
      <c r="AA8" s="248"/>
      <c r="AB8" s="5" t="str">
        <f t="shared" ref="AB8:AC8" si="3">$D$8</f>
        <v>félév összesen</v>
      </c>
      <c r="AC8" s="4" t="str">
        <f t="shared" si="3"/>
        <v>félév összesen</v>
      </c>
      <c r="AD8" s="228"/>
      <c r="AE8" s="230"/>
      <c r="AF8" s="243"/>
      <c r="AG8" s="246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.75" customHeight="1" x14ac:dyDescent="0.3">
      <c r="A9" s="6"/>
      <c r="B9" s="7"/>
      <c r="C9" s="8" t="s">
        <v>24</v>
      </c>
      <c r="D9" s="226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4"/>
      <c r="AB9" s="9"/>
      <c r="AC9" s="10"/>
      <c r="AD9" s="10"/>
      <c r="AE9" s="11"/>
      <c r="AF9" s="12"/>
      <c r="AG9" s="13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</row>
    <row r="10" spans="1:49" ht="15.75" customHeight="1" x14ac:dyDescent="0.25">
      <c r="A10" s="159" t="s">
        <v>25</v>
      </c>
      <c r="B10" s="15" t="s">
        <v>26</v>
      </c>
      <c r="C10" s="169" t="s">
        <v>27</v>
      </c>
      <c r="D10" s="17">
        <v>8</v>
      </c>
      <c r="E10" s="13">
        <v>0</v>
      </c>
      <c r="F10" s="13">
        <v>3</v>
      </c>
      <c r="G10" s="18" t="s">
        <v>26</v>
      </c>
      <c r="H10" s="19"/>
      <c r="I10" s="13"/>
      <c r="J10" s="13"/>
      <c r="K10" s="18"/>
      <c r="L10" s="19"/>
      <c r="M10" s="13"/>
      <c r="N10" s="13"/>
      <c r="O10" s="18"/>
      <c r="P10" s="19"/>
      <c r="Q10" s="13"/>
      <c r="R10" s="13"/>
      <c r="S10" s="18"/>
      <c r="T10" s="20"/>
      <c r="U10" s="21"/>
      <c r="V10" s="21"/>
      <c r="W10" s="22"/>
      <c r="X10" s="20"/>
      <c r="Y10" s="21"/>
      <c r="Z10" s="21"/>
      <c r="AA10" s="23"/>
      <c r="AB10" s="24">
        <f t="shared" ref="AB10:AB34" si="4">IF(D10+H10+L10+P10+T10+X10=0,"",D10+H10+L10+P10+T10+X10)</f>
        <v>8</v>
      </c>
      <c r="AC10" s="25" t="str">
        <f>IF(I10+M10+Q10+U10+Y10=0,"",I10+M10+Q10+U10+Y10)</f>
        <v/>
      </c>
      <c r="AD10" s="25">
        <f>IF(F10+J10+N10+R10+V10+Z10=0,"",F10+J10+N10+R10+V10+Z10)</f>
        <v>3</v>
      </c>
      <c r="AE10" s="26" t="s">
        <v>28</v>
      </c>
      <c r="AF10" s="17" t="s">
        <v>29</v>
      </c>
      <c r="AG10" s="17" t="s">
        <v>30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5.75" customHeight="1" x14ac:dyDescent="0.25">
      <c r="A11" s="173" t="s">
        <v>158</v>
      </c>
      <c r="B11" s="167" t="s">
        <v>26</v>
      </c>
      <c r="C11" s="194" t="s">
        <v>31</v>
      </c>
      <c r="D11" s="17">
        <v>12</v>
      </c>
      <c r="E11" s="13">
        <v>0</v>
      </c>
      <c r="F11" s="13">
        <v>4</v>
      </c>
      <c r="G11" s="18" t="s">
        <v>26</v>
      </c>
      <c r="H11" s="19"/>
      <c r="I11" s="13"/>
      <c r="J11" s="13"/>
      <c r="K11" s="18"/>
      <c r="L11" s="19"/>
      <c r="M11" s="13"/>
      <c r="N11" s="13"/>
      <c r="O11" s="18"/>
      <c r="P11" s="19"/>
      <c r="Q11" s="13"/>
      <c r="R11" s="13"/>
      <c r="S11" s="18"/>
      <c r="T11" s="20"/>
      <c r="U11" s="21"/>
      <c r="V11" s="21"/>
      <c r="W11" s="22"/>
      <c r="X11" s="20"/>
      <c r="Y11" s="21"/>
      <c r="Z11" s="21"/>
      <c r="AA11" s="23"/>
      <c r="AB11" s="24">
        <f t="shared" si="4"/>
        <v>12</v>
      </c>
      <c r="AC11" s="25" t="str">
        <f t="shared" ref="AC11:AD11" si="5">IF(E11+I11+M11+Q11+U11+Y11=0,"",E11+I11+M11+Q11+U11+Y11)</f>
        <v/>
      </c>
      <c r="AD11" s="25">
        <f t="shared" si="5"/>
        <v>4</v>
      </c>
      <c r="AE11" s="26" t="s">
        <v>28</v>
      </c>
      <c r="AF11" s="174" t="s">
        <v>159</v>
      </c>
      <c r="AG11" s="175" t="s">
        <v>161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.75" customHeight="1" x14ac:dyDescent="0.25">
      <c r="A12" s="159" t="s">
        <v>32</v>
      </c>
      <c r="B12" s="15" t="s">
        <v>26</v>
      </c>
      <c r="C12" s="169" t="s">
        <v>33</v>
      </c>
      <c r="D12" s="28">
        <v>8</v>
      </c>
      <c r="E12" s="29">
        <v>0</v>
      </c>
      <c r="F12" s="29">
        <v>3</v>
      </c>
      <c r="G12" s="30" t="s">
        <v>26</v>
      </c>
      <c r="H12" s="31"/>
      <c r="I12" s="29"/>
      <c r="J12" s="29"/>
      <c r="K12" s="30"/>
      <c r="L12" s="31"/>
      <c r="M12" s="29"/>
      <c r="N12" s="29"/>
      <c r="O12" s="30"/>
      <c r="P12" s="31"/>
      <c r="Q12" s="29"/>
      <c r="R12" s="29"/>
      <c r="S12" s="32"/>
      <c r="T12" s="33"/>
      <c r="U12" s="34"/>
      <c r="V12" s="34"/>
      <c r="W12" s="35"/>
      <c r="X12" s="36"/>
      <c r="Y12" s="34"/>
      <c r="Z12" s="34"/>
      <c r="AA12" s="37"/>
      <c r="AB12" s="24">
        <f t="shared" si="4"/>
        <v>8</v>
      </c>
      <c r="AC12" s="25" t="str">
        <f t="shared" ref="AC12:AD12" si="6">IF(E12+I12+M12+Q12+U12+Y12=0,"",E12+I12+M12+Q12+U12+Y12)</f>
        <v/>
      </c>
      <c r="AD12" s="25">
        <f t="shared" si="6"/>
        <v>3</v>
      </c>
      <c r="AE12" s="26" t="s">
        <v>28</v>
      </c>
      <c r="AF12" s="28" t="s">
        <v>34</v>
      </c>
      <c r="AG12" s="29" t="s">
        <v>35</v>
      </c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</row>
    <row r="13" spans="1:49" ht="15.75" customHeight="1" x14ac:dyDescent="0.25">
      <c r="A13" s="159" t="s">
        <v>36</v>
      </c>
      <c r="B13" s="15" t="s">
        <v>26</v>
      </c>
      <c r="C13" s="169" t="s">
        <v>37</v>
      </c>
      <c r="D13" s="17">
        <v>10</v>
      </c>
      <c r="E13" s="13">
        <v>0</v>
      </c>
      <c r="F13" s="13">
        <v>3</v>
      </c>
      <c r="G13" s="18" t="s">
        <v>53</v>
      </c>
      <c r="H13" s="19"/>
      <c r="I13" s="13"/>
      <c r="J13" s="13"/>
      <c r="K13" s="18"/>
      <c r="L13" s="19"/>
      <c r="M13" s="13"/>
      <c r="N13" s="13"/>
      <c r="O13" s="18"/>
      <c r="P13" s="19"/>
      <c r="Q13" s="13"/>
      <c r="R13" s="13"/>
      <c r="S13" s="39"/>
      <c r="T13" s="40"/>
      <c r="U13" s="21"/>
      <c r="V13" s="21"/>
      <c r="W13" s="22"/>
      <c r="X13" s="20"/>
      <c r="Y13" s="21"/>
      <c r="Z13" s="21"/>
      <c r="AA13" s="23"/>
      <c r="AB13" s="24">
        <f t="shared" si="4"/>
        <v>10</v>
      </c>
      <c r="AC13" s="25" t="str">
        <f t="shared" ref="AC13:AD13" si="7">IF(E13+I13+M13+Q13+U13+Y13=0,"",E13+I13+M13+Q13+U13+Y13)</f>
        <v/>
      </c>
      <c r="AD13" s="25">
        <f t="shared" si="7"/>
        <v>3</v>
      </c>
      <c r="AE13" s="26" t="s">
        <v>28</v>
      </c>
      <c r="AF13" s="17" t="s">
        <v>29</v>
      </c>
      <c r="AG13" s="13" t="s">
        <v>30</v>
      </c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5.75" customHeight="1" x14ac:dyDescent="0.25">
      <c r="A14" s="159" t="s">
        <v>38</v>
      </c>
      <c r="B14" s="15" t="s">
        <v>26</v>
      </c>
      <c r="C14" s="195" t="s">
        <v>39</v>
      </c>
      <c r="D14" s="17">
        <v>10</v>
      </c>
      <c r="E14" s="13">
        <v>0</v>
      </c>
      <c r="F14" s="13">
        <v>3</v>
      </c>
      <c r="G14" s="18" t="s">
        <v>26</v>
      </c>
      <c r="H14" s="19"/>
      <c r="I14" s="13"/>
      <c r="J14" s="13"/>
      <c r="K14" s="18"/>
      <c r="L14" s="19"/>
      <c r="M14" s="13"/>
      <c r="N14" s="13"/>
      <c r="O14" s="18"/>
      <c r="P14" s="19"/>
      <c r="Q14" s="13"/>
      <c r="R14" s="13"/>
      <c r="S14" s="39"/>
      <c r="T14" s="40"/>
      <c r="U14" s="21"/>
      <c r="V14" s="21"/>
      <c r="W14" s="22"/>
      <c r="X14" s="20"/>
      <c r="Y14" s="21"/>
      <c r="Z14" s="21"/>
      <c r="AA14" s="23"/>
      <c r="AB14" s="24">
        <f t="shared" si="4"/>
        <v>10</v>
      </c>
      <c r="AC14" s="25" t="str">
        <f t="shared" ref="AC14:AD14" si="8">IF(E14+I14+M14+Q14+U14+Y14=0,"",E14+I14+M14+Q14+U14+Y14)</f>
        <v/>
      </c>
      <c r="AD14" s="25">
        <f t="shared" si="8"/>
        <v>3</v>
      </c>
      <c r="AE14" s="26" t="s">
        <v>28</v>
      </c>
      <c r="AF14" s="17" t="s">
        <v>40</v>
      </c>
      <c r="AG14" s="13" t="s">
        <v>41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6.5" customHeight="1" x14ac:dyDescent="0.25">
      <c r="A15" s="159" t="s">
        <v>42</v>
      </c>
      <c r="B15" s="15" t="s">
        <v>26</v>
      </c>
      <c r="C15" s="196" t="s">
        <v>43</v>
      </c>
      <c r="D15" s="17">
        <v>10</v>
      </c>
      <c r="E15" s="13">
        <v>0</v>
      </c>
      <c r="F15" s="13">
        <v>3</v>
      </c>
      <c r="G15" s="18" t="s">
        <v>26</v>
      </c>
      <c r="H15" s="19"/>
      <c r="I15" s="13"/>
      <c r="J15" s="13"/>
      <c r="K15" s="18"/>
      <c r="L15" s="19"/>
      <c r="M15" s="13"/>
      <c r="N15" s="13"/>
      <c r="O15" s="18"/>
      <c r="P15" s="19"/>
      <c r="Q15" s="13"/>
      <c r="R15" s="13"/>
      <c r="S15" s="39"/>
      <c r="T15" s="40"/>
      <c r="U15" s="21"/>
      <c r="V15" s="21"/>
      <c r="W15" s="22"/>
      <c r="X15" s="20"/>
      <c r="Y15" s="21"/>
      <c r="Z15" s="21"/>
      <c r="AA15" s="23"/>
      <c r="AB15" s="24">
        <f t="shared" si="4"/>
        <v>10</v>
      </c>
      <c r="AC15" s="25" t="str">
        <f t="shared" ref="AC15:AD15" si="9">IF(E15+I15+M15+Q15+U15+Y15=0,"",E15+I15+M15+Q15+U15+Y15)</f>
        <v/>
      </c>
      <c r="AD15" s="25">
        <f t="shared" si="9"/>
        <v>3</v>
      </c>
      <c r="AE15" s="26" t="s">
        <v>28</v>
      </c>
      <c r="AF15" s="17" t="s">
        <v>44</v>
      </c>
      <c r="AG15" s="13" t="s">
        <v>45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5.75" customHeight="1" x14ac:dyDescent="0.25">
      <c r="A16" s="166" t="s">
        <v>46</v>
      </c>
      <c r="B16" s="42" t="s">
        <v>26</v>
      </c>
      <c r="C16" s="169" t="s">
        <v>47</v>
      </c>
      <c r="D16" s="43">
        <v>8</v>
      </c>
      <c r="E16" s="44">
        <v>0</v>
      </c>
      <c r="F16" s="44">
        <v>3</v>
      </c>
      <c r="G16" s="29" t="s">
        <v>26</v>
      </c>
      <c r="H16" s="43"/>
      <c r="I16" s="44"/>
      <c r="J16" s="44"/>
      <c r="K16" s="29"/>
      <c r="L16" s="43"/>
      <c r="M16" s="44"/>
      <c r="N16" s="44"/>
      <c r="O16" s="29"/>
      <c r="P16" s="43"/>
      <c r="Q16" s="44"/>
      <c r="R16" s="44"/>
      <c r="S16" s="29"/>
      <c r="T16" s="45"/>
      <c r="U16" s="46"/>
      <c r="V16" s="46"/>
      <c r="W16" s="34"/>
      <c r="X16" s="45"/>
      <c r="Y16" s="46"/>
      <c r="Z16" s="46"/>
      <c r="AA16" s="37"/>
      <c r="AB16" s="24">
        <f t="shared" si="4"/>
        <v>8</v>
      </c>
      <c r="AC16" s="25" t="str">
        <f t="shared" ref="AC16:AD16" si="10">IF(E16+I16+M16+Q16+U16+Y16=0,"",E16+I16+M16+Q16+U16+Y16)</f>
        <v/>
      </c>
      <c r="AD16" s="25">
        <f t="shared" si="10"/>
        <v>3</v>
      </c>
      <c r="AE16" s="26" t="s">
        <v>28</v>
      </c>
      <c r="AF16" s="28" t="s">
        <v>156</v>
      </c>
      <c r="AG16" s="29" t="s">
        <v>157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8.75" customHeight="1" x14ac:dyDescent="0.25">
      <c r="A17" s="176" t="s">
        <v>48</v>
      </c>
      <c r="B17" s="42" t="s">
        <v>26</v>
      </c>
      <c r="C17" s="169" t="s">
        <v>49</v>
      </c>
      <c r="D17" s="47"/>
      <c r="E17" s="48"/>
      <c r="F17" s="48"/>
      <c r="G17" s="13"/>
      <c r="H17" s="47">
        <v>6</v>
      </c>
      <c r="I17" s="48">
        <v>4</v>
      </c>
      <c r="J17" s="168">
        <v>2</v>
      </c>
      <c r="K17" s="178" t="s">
        <v>26</v>
      </c>
      <c r="L17" s="181"/>
      <c r="M17" s="168"/>
      <c r="N17" s="168"/>
      <c r="O17" s="178"/>
      <c r="P17" s="181"/>
      <c r="Q17" s="168"/>
      <c r="R17" s="168"/>
      <c r="S17" s="13"/>
      <c r="T17" s="49"/>
      <c r="U17" s="50"/>
      <c r="V17" s="50"/>
      <c r="W17" s="21"/>
      <c r="X17" s="49"/>
      <c r="Y17" s="50"/>
      <c r="Z17" s="50"/>
      <c r="AA17" s="23"/>
      <c r="AB17" s="24">
        <f t="shared" si="4"/>
        <v>6</v>
      </c>
      <c r="AC17" s="25">
        <f t="shared" ref="AC17:AC34" si="11">IF(E17+I17+M17+Q17+U17+Y17=0,"",E17+I17+M17+Q17+U17+Y17)</f>
        <v>4</v>
      </c>
      <c r="AD17" s="25">
        <f>IF(F19+J17+N17+R17+V17+Z17=0,"",F19+J17+N17+R17+V17+Z17)</f>
        <v>2</v>
      </c>
      <c r="AE17" s="26" t="s">
        <v>28</v>
      </c>
      <c r="AF17" s="17" t="s">
        <v>50</v>
      </c>
      <c r="AG17" s="13" t="s">
        <v>155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5.75" customHeight="1" x14ac:dyDescent="0.25">
      <c r="A18" s="159" t="s">
        <v>51</v>
      </c>
      <c r="B18" s="42" t="s">
        <v>26</v>
      </c>
      <c r="C18" s="169" t="s">
        <v>52</v>
      </c>
      <c r="D18" s="47">
        <v>8</v>
      </c>
      <c r="E18" s="48">
        <v>0</v>
      </c>
      <c r="F18" s="48">
        <v>2</v>
      </c>
      <c r="G18" s="13" t="s">
        <v>53</v>
      </c>
      <c r="H18" s="47"/>
      <c r="I18" s="48"/>
      <c r="J18" s="168"/>
      <c r="K18" s="178"/>
      <c r="L18" s="181"/>
      <c r="M18" s="168"/>
      <c r="N18" s="168"/>
      <c r="O18" s="178"/>
      <c r="P18" s="181"/>
      <c r="Q18" s="168"/>
      <c r="R18" s="168"/>
      <c r="S18" s="13"/>
      <c r="T18" s="49"/>
      <c r="U18" s="50"/>
      <c r="V18" s="50"/>
      <c r="W18" s="21"/>
      <c r="X18" s="49"/>
      <c r="Y18" s="50"/>
      <c r="Z18" s="50"/>
      <c r="AA18" s="23"/>
      <c r="AB18" s="24">
        <f t="shared" si="4"/>
        <v>8</v>
      </c>
      <c r="AC18" s="25" t="str">
        <f t="shared" si="11"/>
        <v/>
      </c>
      <c r="AD18" s="25">
        <f t="shared" ref="AD18:AD35" si="12">IF(F18+J18+N18+R18+V18+Z18=0,"",F18+J18+N18+R18+V18+Z18)</f>
        <v>2</v>
      </c>
      <c r="AE18" s="26" t="s">
        <v>28</v>
      </c>
      <c r="AF18" s="17" t="s">
        <v>54</v>
      </c>
      <c r="AG18" s="13" t="s">
        <v>55</v>
      </c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7.25" customHeight="1" x14ac:dyDescent="0.25">
      <c r="A19" s="159" t="s">
        <v>56</v>
      </c>
      <c r="B19" s="42" t="s">
        <v>26</v>
      </c>
      <c r="C19" s="196" t="s">
        <v>57</v>
      </c>
      <c r="D19" s="47"/>
      <c r="E19" s="48"/>
      <c r="F19" s="48"/>
      <c r="G19" s="13"/>
      <c r="H19" s="47">
        <v>10</v>
      </c>
      <c r="I19" s="48">
        <v>0</v>
      </c>
      <c r="J19" s="168">
        <v>3</v>
      </c>
      <c r="K19" s="178" t="s">
        <v>26</v>
      </c>
      <c r="L19" s="181"/>
      <c r="M19" s="168"/>
      <c r="N19" s="168"/>
      <c r="O19" s="178"/>
      <c r="P19" s="181"/>
      <c r="Q19" s="168"/>
      <c r="R19" s="168"/>
      <c r="S19" s="13"/>
      <c r="T19" s="49"/>
      <c r="U19" s="50"/>
      <c r="V19" s="50"/>
      <c r="W19" s="21"/>
      <c r="X19" s="49"/>
      <c r="Y19" s="50"/>
      <c r="Z19" s="50"/>
      <c r="AA19" s="23"/>
      <c r="AB19" s="24">
        <f t="shared" si="4"/>
        <v>10</v>
      </c>
      <c r="AC19" s="25" t="str">
        <f t="shared" si="11"/>
        <v/>
      </c>
      <c r="AD19" s="25">
        <f t="shared" si="12"/>
        <v>3</v>
      </c>
      <c r="AE19" s="26" t="s">
        <v>28</v>
      </c>
      <c r="AF19" s="17" t="s">
        <v>44</v>
      </c>
      <c r="AG19" s="13" t="s">
        <v>45</v>
      </c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5.75" customHeight="1" x14ac:dyDescent="0.25">
      <c r="A20" s="176" t="s">
        <v>154</v>
      </c>
      <c r="B20" s="42" t="s">
        <v>26</v>
      </c>
      <c r="C20" s="169" t="s">
        <v>58</v>
      </c>
      <c r="D20" s="43"/>
      <c r="E20" s="44"/>
      <c r="F20" s="44"/>
      <c r="G20" s="29"/>
      <c r="H20" s="43">
        <v>12</v>
      </c>
      <c r="I20" s="44">
        <v>0</v>
      </c>
      <c r="J20" s="168">
        <v>3</v>
      </c>
      <c r="K20" s="178" t="s">
        <v>26</v>
      </c>
      <c r="L20" s="181"/>
      <c r="M20" s="168"/>
      <c r="N20" s="168"/>
      <c r="O20" s="178"/>
      <c r="P20" s="181"/>
      <c r="Q20" s="168"/>
      <c r="R20" s="168"/>
      <c r="S20" s="29"/>
      <c r="T20" s="45"/>
      <c r="U20" s="46"/>
      <c r="V20" s="46"/>
      <c r="W20" s="34"/>
      <c r="X20" s="45"/>
      <c r="Y20" s="46"/>
      <c r="Z20" s="46"/>
      <c r="AA20" s="37"/>
      <c r="AB20" s="24">
        <f t="shared" si="4"/>
        <v>12</v>
      </c>
      <c r="AC20" s="25" t="str">
        <f t="shared" si="11"/>
        <v/>
      </c>
      <c r="AD20" s="25">
        <f t="shared" si="12"/>
        <v>3</v>
      </c>
      <c r="AE20" s="26" t="s">
        <v>28</v>
      </c>
      <c r="AF20" s="191" t="s">
        <v>168</v>
      </c>
      <c r="AG20" s="29" t="s">
        <v>59</v>
      </c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15.75" customHeight="1" x14ac:dyDescent="0.25">
      <c r="A21" s="176" t="s">
        <v>60</v>
      </c>
      <c r="B21" s="42" t="s">
        <v>26</v>
      </c>
      <c r="C21" s="169" t="s">
        <v>61</v>
      </c>
      <c r="D21" s="47"/>
      <c r="E21" s="48"/>
      <c r="F21" s="48"/>
      <c r="G21" s="13"/>
      <c r="H21" s="47"/>
      <c r="I21" s="48"/>
      <c r="J21" s="168"/>
      <c r="K21" s="178"/>
      <c r="L21" s="181">
        <v>8</v>
      </c>
      <c r="M21" s="168">
        <v>4</v>
      </c>
      <c r="N21" s="168">
        <v>3</v>
      </c>
      <c r="O21" s="178" t="s">
        <v>53</v>
      </c>
      <c r="P21" s="181"/>
      <c r="Q21" s="168"/>
      <c r="R21" s="168"/>
      <c r="S21" s="13"/>
      <c r="T21" s="49"/>
      <c r="U21" s="50"/>
      <c r="V21" s="50"/>
      <c r="W21" s="21"/>
      <c r="X21" s="49"/>
      <c r="Y21" s="50"/>
      <c r="Z21" s="50"/>
      <c r="AA21" s="23"/>
      <c r="AB21" s="24">
        <f t="shared" si="4"/>
        <v>8</v>
      </c>
      <c r="AC21" s="25">
        <f t="shared" si="11"/>
        <v>4</v>
      </c>
      <c r="AD21" s="25">
        <f t="shared" si="12"/>
        <v>3</v>
      </c>
      <c r="AE21" s="26" t="s">
        <v>28</v>
      </c>
      <c r="AF21" s="17" t="s">
        <v>50</v>
      </c>
      <c r="AG21" s="178" t="s">
        <v>162</v>
      </c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15.75" customHeight="1" x14ac:dyDescent="0.25">
      <c r="A22" s="176" t="s">
        <v>62</v>
      </c>
      <c r="B22" s="42" t="s">
        <v>26</v>
      </c>
      <c r="C22" s="169" t="s">
        <v>63</v>
      </c>
      <c r="D22" s="47"/>
      <c r="E22" s="48"/>
      <c r="F22" s="48"/>
      <c r="G22" s="13"/>
      <c r="H22" s="47">
        <v>0</v>
      </c>
      <c r="I22" s="48">
        <v>12</v>
      </c>
      <c r="J22" s="168">
        <v>3</v>
      </c>
      <c r="K22" s="178" t="s">
        <v>64</v>
      </c>
      <c r="L22" s="181"/>
      <c r="M22" s="168"/>
      <c r="N22" s="168"/>
      <c r="O22" s="178"/>
      <c r="P22" s="181"/>
      <c r="Q22" s="168"/>
      <c r="R22" s="168"/>
      <c r="S22" s="39"/>
      <c r="T22" s="51"/>
      <c r="U22" s="50"/>
      <c r="V22" s="50"/>
      <c r="W22" s="21"/>
      <c r="X22" s="49"/>
      <c r="Y22" s="50"/>
      <c r="Z22" s="50"/>
      <c r="AA22" s="23"/>
      <c r="AB22" s="24" t="str">
        <f t="shared" si="4"/>
        <v/>
      </c>
      <c r="AC22" s="25">
        <f t="shared" si="11"/>
        <v>12</v>
      </c>
      <c r="AD22" s="25">
        <f t="shared" si="12"/>
        <v>3</v>
      </c>
      <c r="AE22" s="26" t="s">
        <v>28</v>
      </c>
      <c r="AF22" s="174" t="s">
        <v>159</v>
      </c>
      <c r="AG22" s="177" t="s">
        <v>160</v>
      </c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15.75" customHeight="1" x14ac:dyDescent="0.25">
      <c r="A23" s="159" t="s">
        <v>65</v>
      </c>
      <c r="B23" s="42" t="s">
        <v>26</v>
      </c>
      <c r="C23" s="169" t="s">
        <v>66</v>
      </c>
      <c r="D23" s="47"/>
      <c r="E23" s="48"/>
      <c r="F23" s="48"/>
      <c r="G23" s="13"/>
      <c r="H23" s="47">
        <v>8</v>
      </c>
      <c r="I23" s="48">
        <v>6</v>
      </c>
      <c r="J23" s="168">
        <v>3</v>
      </c>
      <c r="K23" s="178" t="s">
        <v>26</v>
      </c>
      <c r="L23" s="181"/>
      <c r="M23" s="168"/>
      <c r="N23" s="168"/>
      <c r="O23" s="178"/>
      <c r="P23" s="181"/>
      <c r="Q23" s="168"/>
      <c r="R23" s="168"/>
      <c r="S23" s="39"/>
      <c r="T23" s="51"/>
      <c r="U23" s="50"/>
      <c r="V23" s="50"/>
      <c r="W23" s="52"/>
      <c r="X23" s="49"/>
      <c r="Y23" s="50"/>
      <c r="Z23" s="50"/>
      <c r="AA23" s="53"/>
      <c r="AB23" s="24">
        <f t="shared" si="4"/>
        <v>8</v>
      </c>
      <c r="AC23" s="25">
        <f t="shared" si="11"/>
        <v>6</v>
      </c>
      <c r="AD23" s="25">
        <f t="shared" si="12"/>
        <v>3</v>
      </c>
      <c r="AE23" s="26" t="s">
        <v>28</v>
      </c>
      <c r="AF23" s="17" t="s">
        <v>67</v>
      </c>
      <c r="AG23" s="13" t="s">
        <v>68</v>
      </c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15.75" customHeight="1" x14ac:dyDescent="0.25">
      <c r="A24" s="159" t="s">
        <v>69</v>
      </c>
      <c r="B24" s="42" t="s">
        <v>26</v>
      </c>
      <c r="C24" s="195" t="s">
        <v>70</v>
      </c>
      <c r="D24" s="47"/>
      <c r="E24" s="48"/>
      <c r="F24" s="48"/>
      <c r="G24" s="13"/>
      <c r="H24" s="47">
        <v>8</v>
      </c>
      <c r="I24" s="48">
        <v>4</v>
      </c>
      <c r="J24" s="168">
        <v>3</v>
      </c>
      <c r="K24" s="178" t="s">
        <v>71</v>
      </c>
      <c r="L24" s="181"/>
      <c r="M24" s="168"/>
      <c r="N24" s="168"/>
      <c r="O24" s="178"/>
      <c r="P24" s="181"/>
      <c r="Q24" s="168"/>
      <c r="R24" s="168"/>
      <c r="S24" s="39"/>
      <c r="T24" s="51"/>
      <c r="U24" s="50"/>
      <c r="V24" s="50"/>
      <c r="W24" s="52"/>
      <c r="X24" s="49"/>
      <c r="Y24" s="50"/>
      <c r="Z24" s="50"/>
      <c r="AA24" s="53"/>
      <c r="AB24" s="24">
        <f t="shared" si="4"/>
        <v>8</v>
      </c>
      <c r="AC24" s="25">
        <f t="shared" si="11"/>
        <v>4</v>
      </c>
      <c r="AD24" s="25">
        <f t="shared" si="12"/>
        <v>3</v>
      </c>
      <c r="AE24" s="26" t="s">
        <v>28</v>
      </c>
      <c r="AF24" s="17" t="s">
        <v>29</v>
      </c>
      <c r="AG24" s="13" t="s">
        <v>30</v>
      </c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15.75" customHeight="1" x14ac:dyDescent="0.25">
      <c r="A25" s="159" t="s">
        <v>72</v>
      </c>
      <c r="B25" s="42" t="s">
        <v>26</v>
      </c>
      <c r="C25" s="169" t="s">
        <v>73</v>
      </c>
      <c r="D25" s="47"/>
      <c r="E25" s="48"/>
      <c r="F25" s="48"/>
      <c r="G25" s="13"/>
      <c r="H25" s="47">
        <v>12</v>
      </c>
      <c r="I25" s="48">
        <v>4</v>
      </c>
      <c r="J25" s="168">
        <v>4</v>
      </c>
      <c r="K25" s="178" t="s">
        <v>26</v>
      </c>
      <c r="L25" s="181"/>
      <c r="M25" s="168"/>
      <c r="N25" s="168"/>
      <c r="O25" s="178"/>
      <c r="P25" s="181"/>
      <c r="Q25" s="168"/>
      <c r="R25" s="168"/>
      <c r="S25" s="39"/>
      <c r="T25" s="51"/>
      <c r="U25" s="50"/>
      <c r="V25" s="50"/>
      <c r="W25" s="52"/>
      <c r="X25" s="49"/>
      <c r="Y25" s="50"/>
      <c r="Z25" s="50"/>
      <c r="AA25" s="53"/>
      <c r="AB25" s="24">
        <f t="shared" si="4"/>
        <v>12</v>
      </c>
      <c r="AC25" s="25">
        <f t="shared" si="11"/>
        <v>4</v>
      </c>
      <c r="AD25" s="25">
        <f t="shared" si="12"/>
        <v>4</v>
      </c>
      <c r="AE25" s="26" t="s">
        <v>28</v>
      </c>
      <c r="AF25" s="17" t="s">
        <v>29</v>
      </c>
      <c r="AG25" s="13" t="s">
        <v>30</v>
      </c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15.75" customHeight="1" x14ac:dyDescent="0.25">
      <c r="A26" s="159" t="s">
        <v>74</v>
      </c>
      <c r="B26" s="42" t="s">
        <v>26</v>
      </c>
      <c r="C26" s="169" t="s">
        <v>75</v>
      </c>
      <c r="D26" s="47"/>
      <c r="E26" s="48"/>
      <c r="F26" s="48"/>
      <c r="G26" s="13"/>
      <c r="H26" s="47"/>
      <c r="I26" s="48"/>
      <c r="J26" s="168"/>
      <c r="K26" s="178"/>
      <c r="L26" s="181">
        <v>8</v>
      </c>
      <c r="M26" s="168">
        <v>2</v>
      </c>
      <c r="N26" s="168">
        <v>3</v>
      </c>
      <c r="O26" s="178" t="s">
        <v>26</v>
      </c>
      <c r="P26" s="181"/>
      <c r="Q26" s="168"/>
      <c r="R26" s="168"/>
      <c r="S26" s="13"/>
      <c r="T26" s="49"/>
      <c r="U26" s="50"/>
      <c r="V26" s="50"/>
      <c r="W26" s="52"/>
      <c r="X26" s="49"/>
      <c r="Y26" s="50"/>
      <c r="Z26" s="50"/>
      <c r="AA26" s="53"/>
      <c r="AB26" s="24">
        <f t="shared" si="4"/>
        <v>8</v>
      </c>
      <c r="AC26" s="25">
        <f t="shared" si="11"/>
        <v>2</v>
      </c>
      <c r="AD26" s="25">
        <f t="shared" si="12"/>
        <v>3</v>
      </c>
      <c r="AE26" s="26" t="s">
        <v>28</v>
      </c>
      <c r="AF26" s="17" t="s">
        <v>76</v>
      </c>
      <c r="AG26" s="13" t="s">
        <v>77</v>
      </c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15.75" customHeight="1" x14ac:dyDescent="0.25">
      <c r="A27" s="176" t="s">
        <v>164</v>
      </c>
      <c r="B27" s="165" t="s">
        <v>26</v>
      </c>
      <c r="C27" s="169" t="s">
        <v>78</v>
      </c>
      <c r="D27" s="47"/>
      <c r="E27" s="48"/>
      <c r="F27" s="48"/>
      <c r="G27" s="13"/>
      <c r="H27" s="47"/>
      <c r="I27" s="48"/>
      <c r="J27" s="168"/>
      <c r="K27" s="178"/>
      <c r="L27" s="181">
        <v>8</v>
      </c>
      <c r="M27" s="168">
        <v>2</v>
      </c>
      <c r="N27" s="168">
        <v>4</v>
      </c>
      <c r="O27" s="178" t="s">
        <v>26</v>
      </c>
      <c r="P27" s="181"/>
      <c r="Q27" s="168"/>
      <c r="R27" s="168"/>
      <c r="S27" s="13"/>
      <c r="T27" s="49"/>
      <c r="U27" s="50"/>
      <c r="V27" s="50"/>
      <c r="W27" s="52"/>
      <c r="X27" s="49"/>
      <c r="Y27" s="50"/>
      <c r="Z27" s="50"/>
      <c r="AA27" s="53"/>
      <c r="AB27" s="170">
        <f t="shared" si="4"/>
        <v>8</v>
      </c>
      <c r="AC27" s="171">
        <f t="shared" si="11"/>
        <v>2</v>
      </c>
      <c r="AD27" s="171">
        <f t="shared" si="12"/>
        <v>4</v>
      </c>
      <c r="AE27" s="172" t="s">
        <v>28</v>
      </c>
      <c r="AF27" s="174" t="s">
        <v>29</v>
      </c>
      <c r="AG27" s="178" t="s">
        <v>165</v>
      </c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15.75" customHeight="1" x14ac:dyDescent="0.25">
      <c r="A28" s="176" t="s">
        <v>79</v>
      </c>
      <c r="B28" s="42" t="s">
        <v>26</v>
      </c>
      <c r="C28" s="169" t="s">
        <v>80</v>
      </c>
      <c r="D28" s="47"/>
      <c r="E28" s="48"/>
      <c r="F28" s="48"/>
      <c r="G28" s="13"/>
      <c r="H28" s="47"/>
      <c r="I28" s="48"/>
      <c r="J28" s="168"/>
      <c r="K28" s="178"/>
      <c r="L28" s="181">
        <v>8</v>
      </c>
      <c r="M28" s="168">
        <v>4</v>
      </c>
      <c r="N28" s="168">
        <v>3</v>
      </c>
      <c r="O28" s="178" t="s">
        <v>26</v>
      </c>
      <c r="P28" s="181"/>
      <c r="Q28" s="168"/>
      <c r="R28" s="168"/>
      <c r="S28" s="13"/>
      <c r="T28" s="49"/>
      <c r="U28" s="50"/>
      <c r="V28" s="50"/>
      <c r="W28" s="52"/>
      <c r="X28" s="49"/>
      <c r="Y28" s="50"/>
      <c r="Z28" s="50"/>
      <c r="AA28" s="53"/>
      <c r="AB28" s="24">
        <f t="shared" si="4"/>
        <v>8</v>
      </c>
      <c r="AC28" s="25">
        <f t="shared" si="11"/>
        <v>4</v>
      </c>
      <c r="AD28" s="25">
        <f t="shared" si="12"/>
        <v>3</v>
      </c>
      <c r="AE28" s="26" t="s">
        <v>28</v>
      </c>
      <c r="AF28" s="174" t="s">
        <v>29</v>
      </c>
      <c r="AG28" s="178" t="s">
        <v>30</v>
      </c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15.75" customHeight="1" x14ac:dyDescent="0.25">
      <c r="A29" s="176" t="s">
        <v>81</v>
      </c>
      <c r="B29" s="42" t="s">
        <v>26</v>
      </c>
      <c r="C29" s="169" t="s">
        <v>82</v>
      </c>
      <c r="D29" s="47"/>
      <c r="E29" s="48"/>
      <c r="F29" s="48"/>
      <c r="G29" s="13"/>
      <c r="H29" s="47"/>
      <c r="I29" s="48"/>
      <c r="J29" s="168"/>
      <c r="K29" s="178"/>
      <c r="L29" s="181"/>
      <c r="M29" s="168"/>
      <c r="N29" s="168"/>
      <c r="O29" s="178"/>
      <c r="P29" s="181">
        <v>10</v>
      </c>
      <c r="Q29" s="168">
        <v>4</v>
      </c>
      <c r="R29" s="168">
        <v>3</v>
      </c>
      <c r="S29" s="13" t="s">
        <v>26</v>
      </c>
      <c r="T29" s="51"/>
      <c r="U29" s="50"/>
      <c r="V29" s="50"/>
      <c r="W29" s="52"/>
      <c r="X29" s="49"/>
      <c r="Y29" s="50"/>
      <c r="Z29" s="50"/>
      <c r="AA29" s="53"/>
      <c r="AB29" s="24">
        <f t="shared" si="4"/>
        <v>10</v>
      </c>
      <c r="AC29" s="25">
        <f t="shared" si="11"/>
        <v>4</v>
      </c>
      <c r="AD29" s="25">
        <f t="shared" si="12"/>
        <v>3</v>
      </c>
      <c r="AE29" s="26" t="s">
        <v>28</v>
      </c>
      <c r="AF29" s="174" t="s">
        <v>83</v>
      </c>
      <c r="AG29" s="178" t="s">
        <v>84</v>
      </c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15.75" customHeight="1" x14ac:dyDescent="0.25">
      <c r="A30" s="179" t="s">
        <v>85</v>
      </c>
      <c r="B30" s="42" t="s">
        <v>26</v>
      </c>
      <c r="C30" s="169" t="s">
        <v>86</v>
      </c>
      <c r="D30" s="47"/>
      <c r="E30" s="48"/>
      <c r="F30" s="48"/>
      <c r="G30" s="13"/>
      <c r="H30" s="47"/>
      <c r="I30" s="48"/>
      <c r="J30" s="168"/>
      <c r="K30" s="178"/>
      <c r="L30" s="181">
        <v>8</v>
      </c>
      <c r="M30" s="168">
        <v>4</v>
      </c>
      <c r="N30" s="168">
        <v>3</v>
      </c>
      <c r="O30" s="178" t="s">
        <v>26</v>
      </c>
      <c r="P30" s="181"/>
      <c r="Q30" s="168"/>
      <c r="R30" s="168"/>
      <c r="S30" s="39"/>
      <c r="T30" s="51"/>
      <c r="U30" s="50"/>
      <c r="V30" s="50"/>
      <c r="W30" s="52"/>
      <c r="X30" s="49"/>
      <c r="Y30" s="50"/>
      <c r="Z30" s="50"/>
      <c r="AA30" s="53"/>
      <c r="AB30" s="24">
        <f t="shared" si="4"/>
        <v>8</v>
      </c>
      <c r="AC30" s="25">
        <f t="shared" si="11"/>
        <v>4</v>
      </c>
      <c r="AD30" s="25">
        <f t="shared" si="12"/>
        <v>3</v>
      </c>
      <c r="AE30" s="26" t="s">
        <v>28</v>
      </c>
      <c r="AF30" s="174" t="s">
        <v>67</v>
      </c>
      <c r="AG30" s="178" t="s">
        <v>68</v>
      </c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15.75" customHeight="1" x14ac:dyDescent="0.25">
      <c r="A31" s="180" t="s">
        <v>87</v>
      </c>
      <c r="B31" s="42" t="s">
        <v>26</v>
      </c>
      <c r="C31" s="169" t="s">
        <v>88</v>
      </c>
      <c r="D31" s="47"/>
      <c r="E31" s="48"/>
      <c r="F31" s="48"/>
      <c r="G31" s="13"/>
      <c r="H31" s="47"/>
      <c r="I31" s="48"/>
      <c r="J31" s="168"/>
      <c r="K31" s="178"/>
      <c r="L31" s="181">
        <v>10</v>
      </c>
      <c r="M31" s="168">
        <v>2</v>
      </c>
      <c r="N31" s="168">
        <v>3</v>
      </c>
      <c r="O31" s="178" t="s">
        <v>71</v>
      </c>
      <c r="P31" s="181"/>
      <c r="Q31" s="168"/>
      <c r="R31" s="168"/>
      <c r="S31" s="39"/>
      <c r="T31" s="51"/>
      <c r="U31" s="50"/>
      <c r="V31" s="50"/>
      <c r="W31" s="52"/>
      <c r="X31" s="49"/>
      <c r="Y31" s="50"/>
      <c r="Z31" s="50"/>
      <c r="AA31" s="53"/>
      <c r="AB31" s="24">
        <f t="shared" si="4"/>
        <v>10</v>
      </c>
      <c r="AC31" s="25">
        <f t="shared" si="11"/>
        <v>2</v>
      </c>
      <c r="AD31" s="25">
        <f t="shared" si="12"/>
        <v>3</v>
      </c>
      <c r="AE31" s="26" t="s">
        <v>28</v>
      </c>
      <c r="AF31" s="174" t="s">
        <v>89</v>
      </c>
      <c r="AG31" s="178" t="s">
        <v>90</v>
      </c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5.75" customHeight="1" x14ac:dyDescent="0.25">
      <c r="A32" s="180" t="s">
        <v>91</v>
      </c>
      <c r="B32" s="42" t="s">
        <v>26</v>
      </c>
      <c r="C32" s="169" t="s">
        <v>92</v>
      </c>
      <c r="D32" s="47"/>
      <c r="E32" s="48"/>
      <c r="F32" s="48"/>
      <c r="G32" s="13"/>
      <c r="H32" s="47"/>
      <c r="I32" s="48"/>
      <c r="J32" s="168"/>
      <c r="K32" s="178"/>
      <c r="L32" s="181"/>
      <c r="M32" s="168"/>
      <c r="N32" s="168"/>
      <c r="O32" s="178"/>
      <c r="P32" s="181">
        <v>0</v>
      </c>
      <c r="Q32" s="168">
        <v>12</v>
      </c>
      <c r="R32" s="168">
        <v>3</v>
      </c>
      <c r="S32" s="13" t="s">
        <v>64</v>
      </c>
      <c r="T32" s="51"/>
      <c r="U32" s="50"/>
      <c r="V32" s="50"/>
      <c r="W32" s="52"/>
      <c r="X32" s="49"/>
      <c r="Y32" s="50"/>
      <c r="Z32" s="50"/>
      <c r="AA32" s="53"/>
      <c r="AB32" s="24" t="str">
        <f t="shared" si="4"/>
        <v/>
      </c>
      <c r="AC32" s="25">
        <f t="shared" si="11"/>
        <v>12</v>
      </c>
      <c r="AD32" s="25">
        <f t="shared" si="12"/>
        <v>3</v>
      </c>
      <c r="AE32" s="26" t="s">
        <v>28</v>
      </c>
      <c r="AF32" s="174" t="s">
        <v>163</v>
      </c>
      <c r="AG32" s="178" t="s">
        <v>93</v>
      </c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15.75" customHeight="1" x14ac:dyDescent="0.25">
      <c r="A33" s="180" t="s">
        <v>166</v>
      </c>
      <c r="B33" s="42" t="s">
        <v>26</v>
      </c>
      <c r="C33" s="169" t="s">
        <v>94</v>
      </c>
      <c r="D33" s="47"/>
      <c r="E33" s="48"/>
      <c r="F33" s="48"/>
      <c r="G33" s="13"/>
      <c r="H33" s="47"/>
      <c r="I33" s="48"/>
      <c r="J33" s="168"/>
      <c r="K33" s="178"/>
      <c r="L33" s="181"/>
      <c r="M33" s="168"/>
      <c r="N33" s="168"/>
      <c r="O33" s="178"/>
      <c r="P33" s="181">
        <v>8</v>
      </c>
      <c r="Q33" s="168">
        <v>2</v>
      </c>
      <c r="R33" s="168">
        <v>4</v>
      </c>
      <c r="S33" s="13" t="s">
        <v>71</v>
      </c>
      <c r="T33" s="51"/>
      <c r="U33" s="50"/>
      <c r="V33" s="50"/>
      <c r="W33" s="52"/>
      <c r="X33" s="49"/>
      <c r="Y33" s="50"/>
      <c r="Z33" s="50"/>
      <c r="AA33" s="53"/>
      <c r="AB33" s="24">
        <f t="shared" si="4"/>
        <v>8</v>
      </c>
      <c r="AC33" s="25">
        <f t="shared" si="11"/>
        <v>2</v>
      </c>
      <c r="AD33" s="25">
        <f t="shared" si="12"/>
        <v>4</v>
      </c>
      <c r="AE33" s="26" t="s">
        <v>28</v>
      </c>
      <c r="AF33" s="174" t="s">
        <v>29</v>
      </c>
      <c r="AG33" s="178" t="s">
        <v>165</v>
      </c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5.75" customHeight="1" x14ac:dyDescent="0.25">
      <c r="A34" s="160" t="s">
        <v>95</v>
      </c>
      <c r="B34" s="42" t="s">
        <v>26</v>
      </c>
      <c r="C34" s="169" t="s">
        <v>96</v>
      </c>
      <c r="D34" s="47"/>
      <c r="E34" s="48"/>
      <c r="F34" s="48"/>
      <c r="G34" s="13"/>
      <c r="H34" s="47"/>
      <c r="I34" s="48"/>
      <c r="J34" s="168"/>
      <c r="K34" s="178"/>
      <c r="L34" s="181"/>
      <c r="M34" s="168"/>
      <c r="N34" s="168"/>
      <c r="O34" s="178"/>
      <c r="P34" s="181">
        <v>6</v>
      </c>
      <c r="Q34" s="168">
        <v>4</v>
      </c>
      <c r="R34" s="168">
        <v>3</v>
      </c>
      <c r="S34" s="13" t="s">
        <v>53</v>
      </c>
      <c r="T34" s="51"/>
      <c r="U34" s="50"/>
      <c r="V34" s="50"/>
      <c r="W34" s="52"/>
      <c r="X34" s="49"/>
      <c r="Y34" s="50"/>
      <c r="Z34" s="50"/>
      <c r="AA34" s="53"/>
      <c r="AB34" s="24">
        <f t="shared" si="4"/>
        <v>6</v>
      </c>
      <c r="AC34" s="25">
        <f t="shared" si="11"/>
        <v>4</v>
      </c>
      <c r="AD34" s="25">
        <f t="shared" si="12"/>
        <v>3</v>
      </c>
      <c r="AE34" s="26" t="s">
        <v>28</v>
      </c>
      <c r="AF34" s="17" t="s">
        <v>54</v>
      </c>
      <c r="AG34" s="13" t="s">
        <v>55</v>
      </c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15.75" customHeight="1" x14ac:dyDescent="0.25">
      <c r="A35" s="161" t="s">
        <v>97</v>
      </c>
      <c r="B35" s="42" t="s">
        <v>26</v>
      </c>
      <c r="C35" s="169" t="s">
        <v>98</v>
      </c>
      <c r="D35" s="47"/>
      <c r="E35" s="48"/>
      <c r="F35" s="48"/>
      <c r="G35" s="13"/>
      <c r="H35" s="47"/>
      <c r="I35" s="48"/>
      <c r="J35" s="168"/>
      <c r="K35" s="178"/>
      <c r="L35" s="181"/>
      <c r="M35" s="168"/>
      <c r="N35" s="168">
        <v>7</v>
      </c>
      <c r="O35" s="178" t="s">
        <v>64</v>
      </c>
      <c r="P35" s="181"/>
      <c r="Q35" s="168"/>
      <c r="R35" s="168"/>
      <c r="S35" s="54"/>
      <c r="T35" s="51"/>
      <c r="U35" s="50"/>
      <c r="V35" s="50"/>
      <c r="W35" s="52"/>
      <c r="X35" s="49"/>
      <c r="Y35" s="50"/>
      <c r="Z35" s="50"/>
      <c r="AA35" s="53"/>
      <c r="AB35" s="24"/>
      <c r="AC35" s="25"/>
      <c r="AD35" s="25">
        <f t="shared" si="12"/>
        <v>7</v>
      </c>
      <c r="AE35" s="26" t="s">
        <v>28</v>
      </c>
      <c r="AF35" s="17"/>
      <c r="AG35" s="13" t="s">
        <v>99</v>
      </c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15.75" customHeight="1" x14ac:dyDescent="0.25">
      <c r="A36" s="161" t="s">
        <v>100</v>
      </c>
      <c r="B36" s="42" t="s">
        <v>26</v>
      </c>
      <c r="C36" s="169" t="s">
        <v>101</v>
      </c>
      <c r="D36" s="47"/>
      <c r="E36" s="48"/>
      <c r="F36" s="48"/>
      <c r="G36" s="13"/>
      <c r="H36" s="47"/>
      <c r="I36" s="48"/>
      <c r="J36" s="168"/>
      <c r="K36" s="178"/>
      <c r="L36" s="181"/>
      <c r="M36" s="168"/>
      <c r="N36" s="168"/>
      <c r="O36" s="178"/>
      <c r="P36" s="181"/>
      <c r="Q36" s="168"/>
      <c r="R36" s="168">
        <v>3</v>
      </c>
      <c r="S36" s="54" t="s">
        <v>64</v>
      </c>
      <c r="T36" s="51"/>
      <c r="U36" s="50"/>
      <c r="V36" s="50"/>
      <c r="W36" s="52"/>
      <c r="X36" s="49"/>
      <c r="Y36" s="50"/>
      <c r="Z36" s="50"/>
      <c r="AA36" s="53"/>
      <c r="AB36" s="24"/>
      <c r="AC36" s="25"/>
      <c r="AD36" s="25">
        <v>3</v>
      </c>
      <c r="AE36" s="26" t="s">
        <v>28</v>
      </c>
      <c r="AF36" s="17"/>
      <c r="AG36" s="13" t="s">
        <v>99</v>
      </c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5.75" customHeight="1" x14ac:dyDescent="0.25">
      <c r="A37" s="160" t="s">
        <v>102</v>
      </c>
      <c r="B37" s="42" t="s">
        <v>26</v>
      </c>
      <c r="C37" s="169" t="s">
        <v>103</v>
      </c>
      <c r="D37" s="47"/>
      <c r="E37" s="48"/>
      <c r="F37" s="48"/>
      <c r="G37" s="13"/>
      <c r="H37" s="47"/>
      <c r="I37" s="48"/>
      <c r="J37" s="168"/>
      <c r="K37" s="178"/>
      <c r="L37" s="181"/>
      <c r="M37" s="168"/>
      <c r="N37" s="168"/>
      <c r="O37" s="178"/>
      <c r="P37" s="181">
        <v>8</v>
      </c>
      <c r="Q37" s="168">
        <v>4</v>
      </c>
      <c r="R37" s="168">
        <v>3</v>
      </c>
      <c r="S37" s="54" t="s">
        <v>71</v>
      </c>
      <c r="T37" s="51"/>
      <c r="U37" s="50"/>
      <c r="V37" s="50"/>
      <c r="W37" s="52"/>
      <c r="X37" s="49"/>
      <c r="Y37" s="50"/>
      <c r="Z37" s="50"/>
      <c r="AA37" s="53"/>
      <c r="AB37" s="24">
        <f t="shared" ref="AB37:AD37" si="13">IF(D37+H37+L37+P37+T37+X37=0,"",D37+H37+L37+P37+T37+X37)</f>
        <v>8</v>
      </c>
      <c r="AC37" s="25">
        <f t="shared" si="13"/>
        <v>4</v>
      </c>
      <c r="AD37" s="25">
        <f t="shared" si="13"/>
        <v>3</v>
      </c>
      <c r="AE37" s="26" t="s">
        <v>28</v>
      </c>
      <c r="AF37" s="17" t="s">
        <v>29</v>
      </c>
      <c r="AG37" s="13" t="s">
        <v>30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15.75" customHeight="1" x14ac:dyDescent="0.25">
      <c r="A38" s="160" t="s">
        <v>104</v>
      </c>
      <c r="B38" s="42" t="s">
        <v>26</v>
      </c>
      <c r="C38" s="169" t="s">
        <v>105</v>
      </c>
      <c r="D38" s="47"/>
      <c r="E38" s="48"/>
      <c r="F38" s="48"/>
      <c r="G38" s="13"/>
      <c r="H38" s="47"/>
      <c r="I38" s="48"/>
      <c r="J38" s="168"/>
      <c r="K38" s="178"/>
      <c r="L38" s="181"/>
      <c r="M38" s="168"/>
      <c r="N38" s="168"/>
      <c r="O38" s="178"/>
      <c r="P38" s="181">
        <v>6</v>
      </c>
      <c r="Q38" s="168">
        <v>6</v>
      </c>
      <c r="R38" s="168">
        <v>2</v>
      </c>
      <c r="S38" s="54" t="s">
        <v>26</v>
      </c>
      <c r="T38" s="51"/>
      <c r="U38" s="50"/>
      <c r="V38" s="50"/>
      <c r="W38" s="52"/>
      <c r="X38" s="49"/>
      <c r="Y38" s="50"/>
      <c r="Z38" s="50"/>
      <c r="AA38" s="53"/>
      <c r="AB38" s="24">
        <f t="shared" ref="AB38:AD38" si="14">IF(D38+H38+L38+P38+T38+X38=0,"",D38+H38+L38+P38+T38+X38)</f>
        <v>6</v>
      </c>
      <c r="AC38" s="25">
        <f t="shared" si="14"/>
        <v>6</v>
      </c>
      <c r="AD38" s="25">
        <f t="shared" si="14"/>
        <v>2</v>
      </c>
      <c r="AE38" s="26" t="s">
        <v>28</v>
      </c>
      <c r="AF38" s="17" t="s">
        <v>89</v>
      </c>
      <c r="AG38" s="13" t="s">
        <v>90</v>
      </c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15.75" customHeight="1" x14ac:dyDescent="0.25">
      <c r="A39" s="197" t="s">
        <v>106</v>
      </c>
      <c r="B39" s="42" t="s">
        <v>26</v>
      </c>
      <c r="C39" s="198" t="s">
        <v>107</v>
      </c>
      <c r="D39" s="47"/>
      <c r="E39" s="48"/>
      <c r="F39" s="48"/>
      <c r="G39" s="13"/>
      <c r="H39" s="47"/>
      <c r="I39" s="48"/>
      <c r="J39" s="168"/>
      <c r="K39" s="178"/>
      <c r="L39" s="181"/>
      <c r="M39" s="168"/>
      <c r="N39" s="168"/>
      <c r="O39" s="178"/>
      <c r="P39" s="182"/>
      <c r="Q39" s="183">
        <v>20</v>
      </c>
      <c r="R39" s="183">
        <v>2</v>
      </c>
      <c r="S39" s="56" t="s">
        <v>64</v>
      </c>
      <c r="T39" s="57"/>
      <c r="U39" s="58"/>
      <c r="V39" s="58"/>
      <c r="W39" s="59"/>
      <c r="X39" s="60"/>
      <c r="Y39" s="58"/>
      <c r="Z39" s="58"/>
      <c r="AA39" s="61"/>
      <c r="AB39" s="62"/>
      <c r="AC39" s="63">
        <v>20</v>
      </c>
      <c r="AD39" s="63">
        <f>IF(F39+J39+N39+R39+V39+Z39=0,"",F39+J39+N39+R39+V39+Z39)</f>
        <v>2</v>
      </c>
      <c r="AE39" s="64" t="s">
        <v>28</v>
      </c>
      <c r="AF39" s="65" t="s">
        <v>108</v>
      </c>
      <c r="AG39" s="199" t="s">
        <v>171</v>
      </c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5.75" customHeight="1" x14ac:dyDescent="0.25">
      <c r="A40" s="161" t="s">
        <v>109</v>
      </c>
      <c r="B40" s="42" t="s">
        <v>26</v>
      </c>
      <c r="C40" s="16" t="s">
        <v>110</v>
      </c>
      <c r="D40" s="47"/>
      <c r="E40" s="48"/>
      <c r="F40" s="48"/>
      <c r="G40" s="13"/>
      <c r="H40" s="47"/>
      <c r="I40" s="48"/>
      <c r="J40" s="168"/>
      <c r="K40" s="178"/>
      <c r="L40" s="181"/>
      <c r="M40" s="168"/>
      <c r="N40" s="168"/>
      <c r="O40" s="178"/>
      <c r="P40" s="181">
        <v>4</v>
      </c>
      <c r="Q40" s="168">
        <v>6</v>
      </c>
      <c r="R40" s="168">
        <v>2</v>
      </c>
      <c r="S40" s="54" t="s">
        <v>53</v>
      </c>
      <c r="T40" s="51"/>
      <c r="U40" s="50"/>
      <c r="V40" s="50"/>
      <c r="W40" s="52"/>
      <c r="X40" s="49"/>
      <c r="Y40" s="50"/>
      <c r="Z40" s="50"/>
      <c r="AA40" s="53"/>
      <c r="AB40" s="24">
        <f t="shared" ref="AB40:AD40" si="15">IF(D40+H40+L40+P40+T40+X40=0,"",D40+H40+L40+P40+T40+X40)</f>
        <v>4</v>
      </c>
      <c r="AC40" s="25">
        <f t="shared" si="15"/>
        <v>6</v>
      </c>
      <c r="AD40" s="25">
        <f t="shared" si="15"/>
        <v>2</v>
      </c>
      <c r="AE40" s="26" t="s">
        <v>28</v>
      </c>
      <c r="AF40" s="17" t="s">
        <v>76</v>
      </c>
      <c r="AG40" s="13" t="s">
        <v>77</v>
      </c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5.75" customHeight="1" x14ac:dyDescent="0.25">
      <c r="A41" s="184" t="s">
        <v>111</v>
      </c>
      <c r="B41" s="42" t="s">
        <v>112</v>
      </c>
      <c r="C41" s="185" t="s">
        <v>113</v>
      </c>
      <c r="D41" s="43"/>
      <c r="E41" s="44"/>
      <c r="F41" s="44"/>
      <c r="G41" s="30"/>
      <c r="H41" s="66"/>
      <c r="I41" s="44"/>
      <c r="J41" s="168">
        <v>6</v>
      </c>
      <c r="K41" s="178" t="s">
        <v>64</v>
      </c>
      <c r="L41" s="181"/>
      <c r="M41" s="168"/>
      <c r="N41" s="168"/>
      <c r="O41" s="178"/>
      <c r="P41" s="181"/>
      <c r="Q41" s="168"/>
      <c r="R41" s="168"/>
      <c r="S41" s="67"/>
      <c r="T41" s="68"/>
      <c r="U41" s="46"/>
      <c r="V41" s="46"/>
      <c r="W41" s="69"/>
      <c r="X41" s="45"/>
      <c r="Y41" s="46"/>
      <c r="Z41" s="46"/>
      <c r="AA41" s="70"/>
      <c r="AB41" s="24" t="str">
        <f t="shared" ref="AB41:AD41" si="16">IF(D41+H41+L41+P41+T41+X41=0,"",D41+H41+L41+P41+T41+X41)</f>
        <v/>
      </c>
      <c r="AC41" s="25" t="str">
        <f t="shared" si="16"/>
        <v/>
      </c>
      <c r="AD41" s="25">
        <f t="shared" si="16"/>
        <v>6</v>
      </c>
      <c r="AE41" s="26" t="s">
        <v>28</v>
      </c>
      <c r="AF41" s="17"/>
      <c r="AG41" s="13" t="s">
        <v>165</v>
      </c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15.75" customHeight="1" x14ac:dyDescent="0.25">
      <c r="A42" s="161"/>
      <c r="B42" s="42" t="s">
        <v>114</v>
      </c>
      <c r="C42" s="71" t="s">
        <v>115</v>
      </c>
      <c r="D42" s="47"/>
      <c r="E42" s="48"/>
      <c r="F42" s="48">
        <v>6</v>
      </c>
      <c r="G42" s="13"/>
      <c r="H42" s="47"/>
      <c r="I42" s="48"/>
      <c r="J42" s="168">
        <v>3</v>
      </c>
      <c r="K42" s="178" t="s">
        <v>53</v>
      </c>
      <c r="L42" s="181"/>
      <c r="M42" s="168"/>
      <c r="N42" s="168">
        <v>3</v>
      </c>
      <c r="O42" s="178" t="s">
        <v>116</v>
      </c>
      <c r="P42" s="181"/>
      <c r="Q42" s="168"/>
      <c r="R42" s="168">
        <v>6</v>
      </c>
      <c r="S42" s="39" t="s">
        <v>53</v>
      </c>
      <c r="T42" s="51"/>
      <c r="U42" s="50"/>
      <c r="V42" s="50"/>
      <c r="W42" s="52"/>
      <c r="X42" s="49"/>
      <c r="Y42" s="50"/>
      <c r="Z42" s="50"/>
      <c r="AA42" s="53"/>
      <c r="AB42" s="24">
        <f>SUM(H42,L42,P42)</f>
        <v>0</v>
      </c>
      <c r="AC42" s="25" t="str">
        <f t="shared" ref="AC42:AD42" si="17">IF(E42+I42+M42+Q42+U42+Y42=0,"",E42+I42+M42+Q42+U42+Y42)</f>
        <v/>
      </c>
      <c r="AD42" s="25">
        <f t="shared" si="17"/>
        <v>18</v>
      </c>
      <c r="AE42" s="26" t="s">
        <v>28</v>
      </c>
      <c r="AF42" s="17"/>
      <c r="AG42" s="13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15.75" customHeight="1" x14ac:dyDescent="0.25">
      <c r="A43" s="72"/>
      <c r="B43" s="73"/>
      <c r="C43" s="74" t="s">
        <v>117</v>
      </c>
      <c r="D43" s="75">
        <f t="shared" ref="D43:F43" si="18">SUM(D10:D42)</f>
        <v>74</v>
      </c>
      <c r="E43" s="76">
        <f t="shared" si="18"/>
        <v>0</v>
      </c>
      <c r="F43" s="76">
        <f t="shared" si="18"/>
        <v>30</v>
      </c>
      <c r="G43" s="77" t="s">
        <v>28</v>
      </c>
      <c r="H43" s="78">
        <f t="shared" ref="H43:J43" si="19">SUM(H10:H42)</f>
        <v>56</v>
      </c>
      <c r="I43" s="76">
        <f t="shared" si="19"/>
        <v>30</v>
      </c>
      <c r="J43" s="76">
        <f t="shared" si="19"/>
        <v>30</v>
      </c>
      <c r="K43" s="77" t="s">
        <v>28</v>
      </c>
      <c r="L43" s="75">
        <f t="shared" ref="L43:N43" si="20">SUM(L10:L42)</f>
        <v>50</v>
      </c>
      <c r="M43" s="76">
        <f t="shared" si="20"/>
        <v>18</v>
      </c>
      <c r="N43" s="76">
        <f t="shared" si="20"/>
        <v>29</v>
      </c>
      <c r="O43" s="77" t="s">
        <v>28</v>
      </c>
      <c r="P43" s="78">
        <f t="shared" ref="P43:R43" si="21">SUM(P10:P42)</f>
        <v>42</v>
      </c>
      <c r="Q43" s="76">
        <f t="shared" si="21"/>
        <v>58</v>
      </c>
      <c r="R43" s="76">
        <f t="shared" si="21"/>
        <v>31</v>
      </c>
      <c r="S43" s="79" t="s">
        <v>28</v>
      </c>
      <c r="T43" s="78" t="e">
        <f t="shared" ref="T43:V43" si="22">#REF!+#REF!</f>
        <v>#REF!</v>
      </c>
      <c r="U43" s="76" t="e">
        <f t="shared" si="22"/>
        <v>#REF!</v>
      </c>
      <c r="V43" s="76" t="e">
        <f t="shared" si="22"/>
        <v>#REF!</v>
      </c>
      <c r="W43" s="77" t="s">
        <v>28</v>
      </c>
      <c r="X43" s="75" t="e">
        <f t="shared" ref="X43:Z43" si="23">#REF!+#REF!</f>
        <v>#REF!</v>
      </c>
      <c r="Y43" s="76" t="e">
        <f t="shared" si="23"/>
        <v>#REF!</v>
      </c>
      <c r="Z43" s="76" t="e">
        <f t="shared" si="23"/>
        <v>#REF!</v>
      </c>
      <c r="AA43" s="80" t="s">
        <v>28</v>
      </c>
      <c r="AB43" s="81">
        <f t="shared" ref="AB43:AD43" si="24">SUM(AB10:AB42)</f>
        <v>222</v>
      </c>
      <c r="AC43" s="76">
        <f t="shared" si="24"/>
        <v>106</v>
      </c>
      <c r="AD43" s="76">
        <f t="shared" si="24"/>
        <v>120</v>
      </c>
      <c r="AE43" s="77" t="s">
        <v>28</v>
      </c>
      <c r="AF43" s="17"/>
      <c r="AG43" s="13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</row>
    <row r="44" spans="1:49" ht="15.75" customHeight="1" x14ac:dyDescent="0.25">
      <c r="A44" s="82"/>
      <c r="B44" s="83"/>
      <c r="C44" s="84"/>
      <c r="D44" s="85"/>
      <c r="E44" s="85"/>
      <c r="F44" s="86"/>
      <c r="G44" s="87"/>
      <c r="H44" s="85"/>
      <c r="I44" s="85"/>
      <c r="J44" s="86"/>
      <c r="K44" s="88"/>
      <c r="L44" s="85"/>
      <c r="M44" s="85"/>
      <c r="N44" s="86"/>
      <c r="O44" s="87"/>
      <c r="P44" s="85"/>
      <c r="Q44" s="85"/>
      <c r="R44" s="86"/>
      <c r="S44" s="88"/>
      <c r="T44" s="89"/>
      <c r="U44" s="90"/>
      <c r="V44" s="86"/>
      <c r="W44" s="86"/>
      <c r="X44" s="90"/>
      <c r="Y44" s="90"/>
      <c r="Z44" s="86"/>
      <c r="AA44" s="86"/>
      <c r="AB44" s="85"/>
      <c r="AC44" s="85"/>
      <c r="AD44" s="86"/>
      <c r="AE44" s="91"/>
      <c r="AF44" s="92"/>
      <c r="AG44" s="92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5.75" customHeight="1" x14ac:dyDescent="0.2">
      <c r="A45" s="93"/>
      <c r="B45" s="94"/>
      <c r="C45" s="95" t="s">
        <v>118</v>
      </c>
      <c r="D45" s="231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3"/>
      <c r="AB45" s="96"/>
      <c r="AC45" s="97"/>
      <c r="AD45" s="97"/>
      <c r="AE45" s="98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5.75" customHeight="1" x14ac:dyDescent="0.25">
      <c r="A46" s="162" t="s">
        <v>119</v>
      </c>
      <c r="B46" s="99" t="s">
        <v>114</v>
      </c>
      <c r="C46" s="100" t="s">
        <v>120</v>
      </c>
      <c r="D46" s="101"/>
      <c r="E46" s="102"/>
      <c r="F46" s="102"/>
      <c r="G46" s="103"/>
      <c r="H46" s="104"/>
      <c r="I46" s="105"/>
      <c r="J46" s="105"/>
      <c r="K46" s="106"/>
      <c r="L46" s="107"/>
      <c r="M46" s="105"/>
      <c r="N46" s="105"/>
      <c r="O46" s="106"/>
      <c r="P46" s="107">
        <v>8</v>
      </c>
      <c r="Q46" s="105">
        <v>0</v>
      </c>
      <c r="R46" s="105">
        <v>3</v>
      </c>
      <c r="S46" s="106" t="s">
        <v>53</v>
      </c>
      <c r="T46" s="107"/>
      <c r="U46" s="105"/>
      <c r="V46" s="105"/>
      <c r="W46" s="106"/>
      <c r="X46" s="107"/>
      <c r="Y46" s="105"/>
      <c r="Z46" s="105"/>
      <c r="AA46" s="106"/>
      <c r="AB46" s="108">
        <f t="shared" ref="AB46:AD46" si="25">IF(D46+H46+L46+P46+T46+X46=0,"",D46+H46+L46+P46+T46+X46)</f>
        <v>8</v>
      </c>
      <c r="AC46" s="109" t="str">
        <f t="shared" si="25"/>
        <v/>
      </c>
      <c r="AD46" s="109">
        <f t="shared" si="25"/>
        <v>3</v>
      </c>
      <c r="AE46" s="110"/>
      <c r="AF46" s="111" t="s">
        <v>29</v>
      </c>
      <c r="AG46" s="13" t="s">
        <v>30</v>
      </c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5.75" customHeight="1" x14ac:dyDescent="0.25">
      <c r="A47" s="190" t="s">
        <v>121</v>
      </c>
      <c r="B47" s="112" t="s">
        <v>114</v>
      </c>
      <c r="C47" s="164" t="s">
        <v>153</v>
      </c>
      <c r="D47" s="107"/>
      <c r="E47" s="105"/>
      <c r="F47" s="105"/>
      <c r="G47" s="114"/>
      <c r="H47" s="104">
        <v>8</v>
      </c>
      <c r="I47" s="105">
        <v>0</v>
      </c>
      <c r="J47" s="105">
        <v>3</v>
      </c>
      <c r="K47" s="106" t="s">
        <v>53</v>
      </c>
      <c r="L47" s="107"/>
      <c r="M47" s="105"/>
      <c r="N47" s="105"/>
      <c r="O47" s="106"/>
      <c r="P47" s="107"/>
      <c r="Q47" s="105"/>
      <c r="R47" s="105"/>
      <c r="S47" s="106"/>
      <c r="T47" s="107"/>
      <c r="U47" s="105"/>
      <c r="V47" s="105"/>
      <c r="W47" s="106"/>
      <c r="X47" s="107"/>
      <c r="Y47" s="105"/>
      <c r="Z47" s="105"/>
      <c r="AA47" s="106"/>
      <c r="AB47" s="108">
        <v>8</v>
      </c>
      <c r="AC47" s="109"/>
      <c r="AD47" s="109">
        <v>3</v>
      </c>
      <c r="AE47" s="110"/>
      <c r="AF47" s="13" t="s">
        <v>44</v>
      </c>
      <c r="AG47" s="13" t="s">
        <v>45</v>
      </c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5.75" customHeight="1" x14ac:dyDescent="0.25">
      <c r="A48" s="115" t="s">
        <v>123</v>
      </c>
      <c r="B48" s="112" t="s">
        <v>114</v>
      </c>
      <c r="C48" s="113" t="s">
        <v>124</v>
      </c>
      <c r="D48" s="49"/>
      <c r="E48" s="50"/>
      <c r="F48" s="50"/>
      <c r="G48" s="116"/>
      <c r="H48" s="51">
        <v>0</v>
      </c>
      <c r="I48" s="50">
        <v>10</v>
      </c>
      <c r="J48" s="50">
        <v>3</v>
      </c>
      <c r="K48" s="13" t="s">
        <v>64</v>
      </c>
      <c r="L48" s="49"/>
      <c r="M48" s="50"/>
      <c r="N48" s="50"/>
      <c r="O48" s="117"/>
      <c r="P48" s="49"/>
      <c r="Q48" s="50"/>
      <c r="R48" s="50"/>
      <c r="S48" s="117"/>
      <c r="T48" s="49"/>
      <c r="U48" s="50"/>
      <c r="V48" s="50"/>
      <c r="W48" s="117"/>
      <c r="X48" s="49"/>
      <c r="Y48" s="50"/>
      <c r="Z48" s="50"/>
      <c r="AA48" s="117"/>
      <c r="AB48" s="118" t="str">
        <f t="shared" ref="AB48:AD48" si="26">IF(D48+H48+L48+P48+T48+X48=0,"",D48+H48+L48+P48+T48+X48)</f>
        <v/>
      </c>
      <c r="AC48" s="119">
        <f t="shared" si="26"/>
        <v>10</v>
      </c>
      <c r="AD48" s="119">
        <f t="shared" si="26"/>
        <v>3</v>
      </c>
      <c r="AE48" s="120" t="s">
        <v>28</v>
      </c>
      <c r="AF48" s="13" t="s">
        <v>44</v>
      </c>
      <c r="AG48" s="13" t="s">
        <v>45</v>
      </c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5.75" customHeight="1" x14ac:dyDescent="0.25">
      <c r="A49" s="188" t="s">
        <v>173</v>
      </c>
      <c r="B49" s="112" t="s">
        <v>114</v>
      </c>
      <c r="C49" s="186" t="s">
        <v>125</v>
      </c>
      <c r="D49" s="49"/>
      <c r="E49" s="50"/>
      <c r="F49" s="50"/>
      <c r="G49" s="116"/>
      <c r="H49" s="51"/>
      <c r="I49" s="50"/>
      <c r="J49" s="50"/>
      <c r="K49" s="117"/>
      <c r="L49" s="49">
        <v>0</v>
      </c>
      <c r="M49" s="50">
        <v>8</v>
      </c>
      <c r="N49" s="50">
        <v>3</v>
      </c>
      <c r="O49" s="13" t="s">
        <v>64</v>
      </c>
      <c r="P49" s="49"/>
      <c r="Q49" s="50"/>
      <c r="R49" s="50"/>
      <c r="S49" s="117"/>
      <c r="T49" s="49"/>
      <c r="U49" s="50"/>
      <c r="V49" s="50"/>
      <c r="W49" s="117"/>
      <c r="X49" s="49"/>
      <c r="Y49" s="50"/>
      <c r="Z49" s="50"/>
      <c r="AA49" s="117"/>
      <c r="AB49" s="118" t="str">
        <f t="shared" ref="AB49:AD49" si="27">IF(D49+H49+L49+P49+T49+X49=0,"",D49+H49+L49+P49+T49+X49)</f>
        <v/>
      </c>
      <c r="AC49" s="119">
        <f t="shared" si="27"/>
        <v>8</v>
      </c>
      <c r="AD49" s="119">
        <f t="shared" si="27"/>
        <v>3</v>
      </c>
      <c r="AE49" s="120" t="s">
        <v>28</v>
      </c>
      <c r="AF49" s="187" t="s">
        <v>159</v>
      </c>
      <c r="AG49" s="13" t="s">
        <v>93</v>
      </c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5.75" customHeight="1" x14ac:dyDescent="0.25">
      <c r="A50" s="189" t="s">
        <v>170</v>
      </c>
      <c r="B50" s="112" t="s">
        <v>114</v>
      </c>
      <c r="C50" s="193" t="s">
        <v>126</v>
      </c>
      <c r="D50" s="49">
        <v>8</v>
      </c>
      <c r="E50" s="50">
        <v>0</v>
      </c>
      <c r="F50" s="50">
        <v>3</v>
      </c>
      <c r="G50" s="116" t="s">
        <v>53</v>
      </c>
      <c r="H50" s="51"/>
      <c r="I50" s="50"/>
      <c r="J50" s="50"/>
      <c r="K50" s="117"/>
      <c r="L50" s="49"/>
      <c r="M50" s="50"/>
      <c r="N50" s="50"/>
      <c r="O50" s="117"/>
      <c r="P50" s="49"/>
      <c r="Q50" s="50"/>
      <c r="R50" s="50"/>
      <c r="S50" s="117"/>
      <c r="T50" s="49"/>
      <c r="U50" s="50"/>
      <c r="V50" s="50"/>
      <c r="W50" s="117"/>
      <c r="X50" s="49"/>
      <c r="Y50" s="50"/>
      <c r="Z50" s="50"/>
      <c r="AA50" s="117"/>
      <c r="AB50" s="118">
        <f t="shared" ref="AB50:AD50" si="28">IF(D50+H50+L50+P50+T50+X50=0,"",D50+H50+L50+P50+T50+X50)</f>
        <v>8</v>
      </c>
      <c r="AC50" s="119" t="str">
        <f t="shared" si="28"/>
        <v/>
      </c>
      <c r="AD50" s="119">
        <f t="shared" si="28"/>
        <v>3</v>
      </c>
      <c r="AE50" s="120" t="s">
        <v>28</v>
      </c>
      <c r="AF50" s="21" t="s">
        <v>127</v>
      </c>
      <c r="AG50" s="192" t="s">
        <v>167</v>
      </c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5.75" customHeight="1" x14ac:dyDescent="0.25">
      <c r="A51" s="189" t="s">
        <v>169</v>
      </c>
      <c r="B51" s="112" t="s">
        <v>114</v>
      </c>
      <c r="C51" s="193" t="s">
        <v>128</v>
      </c>
      <c r="D51" s="49">
        <v>8</v>
      </c>
      <c r="E51" s="50">
        <v>0</v>
      </c>
      <c r="F51" s="50">
        <v>3</v>
      </c>
      <c r="G51" s="116" t="s">
        <v>53</v>
      </c>
      <c r="H51" s="51"/>
      <c r="I51" s="50"/>
      <c r="J51" s="50"/>
      <c r="K51" s="117"/>
      <c r="L51" s="49"/>
      <c r="M51" s="50"/>
      <c r="N51" s="50"/>
      <c r="O51" s="117"/>
      <c r="P51" s="49"/>
      <c r="Q51" s="50"/>
      <c r="R51" s="50"/>
      <c r="S51" s="117"/>
      <c r="T51" s="49"/>
      <c r="U51" s="50"/>
      <c r="V51" s="50"/>
      <c r="W51" s="117"/>
      <c r="X51" s="49"/>
      <c r="Y51" s="50"/>
      <c r="Z51" s="50"/>
      <c r="AA51" s="117"/>
      <c r="AB51" s="118">
        <f t="shared" ref="AB51:AD51" si="29">IF(D51+H51+L51+P51+T51+X51=0,"",D51+H51+L51+P51+T51+X51)</f>
        <v>8</v>
      </c>
      <c r="AC51" s="119" t="str">
        <f t="shared" si="29"/>
        <v/>
      </c>
      <c r="AD51" s="119">
        <f t="shared" si="29"/>
        <v>3</v>
      </c>
      <c r="AE51" s="120" t="s">
        <v>28</v>
      </c>
      <c r="AF51" s="21" t="s">
        <v>127</v>
      </c>
      <c r="AG51" s="192" t="s">
        <v>167</v>
      </c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5.75" customHeight="1" x14ac:dyDescent="0.25">
      <c r="A52" s="201" t="s">
        <v>129</v>
      </c>
      <c r="B52" s="112" t="s">
        <v>114</v>
      </c>
      <c r="C52" s="200" t="s">
        <v>130</v>
      </c>
      <c r="D52" s="49"/>
      <c r="E52" s="50"/>
      <c r="F52" s="50"/>
      <c r="G52" s="117"/>
      <c r="H52" s="49"/>
      <c r="I52" s="50"/>
      <c r="J52" s="50"/>
      <c r="K52" s="117"/>
      <c r="L52" s="49">
        <v>8</v>
      </c>
      <c r="M52" s="50">
        <v>0</v>
      </c>
      <c r="N52" s="50">
        <v>3</v>
      </c>
      <c r="O52" s="117" t="s">
        <v>53</v>
      </c>
      <c r="P52" s="49"/>
      <c r="Q52" s="50"/>
      <c r="R52" s="50"/>
      <c r="S52" s="117"/>
      <c r="T52" s="49"/>
      <c r="U52" s="50"/>
      <c r="V52" s="50"/>
      <c r="W52" s="117"/>
      <c r="X52" s="49"/>
      <c r="Y52" s="50"/>
      <c r="Z52" s="50"/>
      <c r="AA52" s="117"/>
      <c r="AB52" s="118">
        <v>8</v>
      </c>
      <c r="AC52" s="119"/>
      <c r="AD52" s="119">
        <v>3</v>
      </c>
      <c r="AE52" s="120"/>
      <c r="AF52" s="21" t="s">
        <v>29</v>
      </c>
      <c r="AG52" s="192" t="s">
        <v>172</v>
      </c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5.75" customHeight="1" x14ac:dyDescent="0.25">
      <c r="A53" s="163" t="s">
        <v>131</v>
      </c>
      <c r="B53" s="122" t="s">
        <v>114</v>
      </c>
      <c r="C53" s="123" t="s">
        <v>132</v>
      </c>
      <c r="D53" s="47"/>
      <c r="E53" s="48"/>
      <c r="F53" s="48"/>
      <c r="G53" s="13"/>
      <c r="H53" s="47"/>
      <c r="I53" s="48"/>
      <c r="J53" s="48"/>
      <c r="K53" s="13"/>
      <c r="L53" s="47"/>
      <c r="M53" s="48"/>
      <c r="N53" s="48"/>
      <c r="O53" s="13"/>
      <c r="P53" s="124">
        <v>8</v>
      </c>
      <c r="Q53" s="55">
        <v>4</v>
      </c>
      <c r="R53" s="55">
        <v>3</v>
      </c>
      <c r="S53" s="56" t="s">
        <v>53</v>
      </c>
      <c r="T53" s="51"/>
      <c r="U53" s="50"/>
      <c r="V53" s="50"/>
      <c r="W53" s="52"/>
      <c r="X53" s="49"/>
      <c r="Y53" s="50"/>
      <c r="Z53" s="50"/>
      <c r="AA53" s="53"/>
      <c r="AB53" s="24">
        <f t="shared" ref="AB53:AD53" si="30">IF(D53+H53+L53+P53+T53+X53=0,"",D53+H53+L53+P53+T53+X53)</f>
        <v>8</v>
      </c>
      <c r="AC53" s="25">
        <f t="shared" si="30"/>
        <v>4</v>
      </c>
      <c r="AD53" s="25">
        <f t="shared" si="30"/>
        <v>3</v>
      </c>
      <c r="AE53" s="26" t="s">
        <v>28</v>
      </c>
      <c r="AF53" s="17" t="s">
        <v>29</v>
      </c>
      <c r="AG53" s="13" t="s">
        <v>30</v>
      </c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6.5" customHeight="1" x14ac:dyDescent="0.2">
      <c r="A54" s="234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6"/>
      <c r="AB54" s="125"/>
      <c r="AC54" s="126"/>
      <c r="AD54" s="126"/>
      <c r="AE54" s="126"/>
      <c r="AF54" s="127"/>
      <c r="AG54" s="127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5.75" customHeight="1" x14ac:dyDescent="0.2">
      <c r="A55" s="237" t="s">
        <v>133</v>
      </c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  <c r="AA55" s="236"/>
      <c r="AB55" s="125"/>
      <c r="AC55" s="126"/>
      <c r="AD55" s="126"/>
      <c r="AE55" s="128"/>
      <c r="AF55" s="92"/>
      <c r="AG55" s="92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5.75" customHeight="1" x14ac:dyDescent="0.25">
      <c r="A56" s="129"/>
      <c r="B56" s="112"/>
      <c r="C56" s="130" t="s">
        <v>134</v>
      </c>
      <c r="D56" s="131"/>
      <c r="E56" s="132"/>
      <c r="F56" s="119"/>
      <c r="G56" s="133">
        <f>COUNTIF(G10:G43,"A")</f>
        <v>0</v>
      </c>
      <c r="H56" s="131"/>
      <c r="I56" s="132"/>
      <c r="J56" s="119"/>
      <c r="K56" s="133">
        <f>COUNTIF(K10:K43,"A")</f>
        <v>0</v>
      </c>
      <c r="L56" s="131"/>
      <c r="M56" s="132"/>
      <c r="N56" s="119"/>
      <c r="O56" s="133">
        <f>COUNTIF(O10:O43,"A")</f>
        <v>0</v>
      </c>
      <c r="P56" s="131"/>
      <c r="Q56" s="132"/>
      <c r="R56" s="119"/>
      <c r="S56" s="133">
        <f>COUNTIF(S10:S43,"A")</f>
        <v>0</v>
      </c>
      <c r="T56" s="131"/>
      <c r="U56" s="132"/>
      <c r="V56" s="119"/>
      <c r="W56" s="133">
        <f>COUNTIF(W10:W43,"A")</f>
        <v>0</v>
      </c>
      <c r="X56" s="131"/>
      <c r="Y56" s="132"/>
      <c r="Z56" s="119"/>
      <c r="AA56" s="131">
        <f>COUNTIF(AA10:AA43,"A")</f>
        <v>0</v>
      </c>
      <c r="AB56" s="125"/>
      <c r="AC56" s="126"/>
      <c r="AD56" s="134"/>
      <c r="AE56" s="135">
        <f t="shared" ref="AE56:AE64" si="31">SUM(D56:AA56)</f>
        <v>0</v>
      </c>
      <c r="AF56" s="92"/>
      <c r="AG56" s="92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5.75" customHeight="1" x14ac:dyDescent="0.25">
      <c r="A57" s="129"/>
      <c r="B57" s="112"/>
      <c r="C57" s="130" t="s">
        <v>135</v>
      </c>
      <c r="D57" s="131"/>
      <c r="E57" s="132"/>
      <c r="F57" s="119"/>
      <c r="G57" s="133">
        <f>COUNTIF(G10:G43,"B")</f>
        <v>2</v>
      </c>
      <c r="H57" s="131"/>
      <c r="I57" s="132"/>
      <c r="J57" s="119"/>
      <c r="K57" s="133">
        <f>COUNTIF(K10:K43,"B")</f>
        <v>1</v>
      </c>
      <c r="L57" s="131"/>
      <c r="M57" s="132"/>
      <c r="N57" s="119"/>
      <c r="O57" s="133">
        <f>COUNTIF(O10:O43,"B")</f>
        <v>1</v>
      </c>
      <c r="P57" s="131"/>
      <c r="Q57" s="132"/>
      <c r="R57" s="119"/>
      <c r="S57" s="133">
        <f>COUNTIF(S10:S43,"B")</f>
        <v>3</v>
      </c>
      <c r="T57" s="131"/>
      <c r="U57" s="132"/>
      <c r="V57" s="119"/>
      <c r="W57" s="133">
        <f>COUNTIF(W10:W43,"B")</f>
        <v>0</v>
      </c>
      <c r="X57" s="131"/>
      <c r="Y57" s="132"/>
      <c r="Z57" s="119"/>
      <c r="AA57" s="131">
        <f>COUNTIF(AA10:AA43,"B")</f>
        <v>0</v>
      </c>
      <c r="AB57" s="125"/>
      <c r="AC57" s="126"/>
      <c r="AD57" s="134"/>
      <c r="AE57" s="135">
        <f t="shared" si="31"/>
        <v>7</v>
      </c>
      <c r="AF57" s="92"/>
      <c r="AG57" s="92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5.75" customHeight="1" x14ac:dyDescent="0.25">
      <c r="A58" s="129"/>
      <c r="B58" s="112"/>
      <c r="C58" s="130" t="s">
        <v>136</v>
      </c>
      <c r="D58" s="131"/>
      <c r="E58" s="132"/>
      <c r="F58" s="119"/>
      <c r="G58" s="133">
        <f>COUNTIF(G10:G43,"F")</f>
        <v>0</v>
      </c>
      <c r="H58" s="131"/>
      <c r="I58" s="132"/>
      <c r="J58" s="119"/>
      <c r="K58" s="133">
        <f>COUNTIF(K10:K43,"F")</f>
        <v>0</v>
      </c>
      <c r="L58" s="131"/>
      <c r="M58" s="132"/>
      <c r="N58" s="119"/>
      <c r="O58" s="133">
        <f>COUNTIF(O10:O43,"F")</f>
        <v>0</v>
      </c>
      <c r="P58" s="131"/>
      <c r="Q58" s="132"/>
      <c r="R58" s="119"/>
      <c r="S58" s="133">
        <f>COUNTIF(S10:S43,"F")</f>
        <v>0</v>
      </c>
      <c r="T58" s="131"/>
      <c r="U58" s="132"/>
      <c r="V58" s="119"/>
      <c r="W58" s="133">
        <f>COUNTIF(W10:W43,"F")</f>
        <v>0</v>
      </c>
      <c r="X58" s="131"/>
      <c r="Y58" s="132"/>
      <c r="Z58" s="119"/>
      <c r="AA58" s="131">
        <f>COUNTIF(AA10:AA43,"F")</f>
        <v>0</v>
      </c>
      <c r="AB58" s="125"/>
      <c r="AC58" s="126"/>
      <c r="AD58" s="134"/>
      <c r="AE58" s="135">
        <f t="shared" si="31"/>
        <v>0</v>
      </c>
      <c r="AF58" s="92"/>
      <c r="AG58" s="92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5.75" customHeight="1" x14ac:dyDescent="0.25">
      <c r="A59" s="129"/>
      <c r="B59" s="112"/>
      <c r="C59" s="130" t="s">
        <v>137</v>
      </c>
      <c r="D59" s="131"/>
      <c r="E59" s="132"/>
      <c r="F59" s="119"/>
      <c r="G59" s="133">
        <f>COUNTIF(G10:G43,"F(z)")</f>
        <v>0</v>
      </c>
      <c r="H59" s="131"/>
      <c r="I59" s="132"/>
      <c r="J59" s="119"/>
      <c r="K59" s="133">
        <f>COUNTIF(K10:K43,"F(z)")</f>
        <v>0</v>
      </c>
      <c r="L59" s="131"/>
      <c r="M59" s="132"/>
      <c r="N59" s="119"/>
      <c r="O59" s="133">
        <f>COUNTIF(O10:O43,"F(z)")</f>
        <v>0</v>
      </c>
      <c r="P59" s="131"/>
      <c r="Q59" s="132"/>
      <c r="R59" s="119"/>
      <c r="S59" s="133">
        <f>COUNTIF(S10:S43,"F(z)")</f>
        <v>0</v>
      </c>
      <c r="T59" s="131"/>
      <c r="U59" s="132"/>
      <c r="V59" s="119"/>
      <c r="W59" s="133">
        <f>COUNTIF(W10:W43,"F(z)")</f>
        <v>0</v>
      </c>
      <c r="X59" s="131"/>
      <c r="Y59" s="132"/>
      <c r="Z59" s="119"/>
      <c r="AA59" s="131">
        <f>COUNTIF(AA10:AA43,"F(z)")</f>
        <v>0</v>
      </c>
      <c r="AB59" s="125"/>
      <c r="AC59" s="126"/>
      <c r="AD59" s="134"/>
      <c r="AE59" s="135">
        <f t="shared" si="31"/>
        <v>0</v>
      </c>
      <c r="AF59" s="92"/>
      <c r="AG59" s="92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5.75" customHeight="1" x14ac:dyDescent="0.25">
      <c r="A60" s="129"/>
      <c r="B60" s="112"/>
      <c r="C60" s="130" t="s">
        <v>138</v>
      </c>
      <c r="D60" s="131"/>
      <c r="E60" s="132"/>
      <c r="F60" s="119"/>
      <c r="G60" s="133">
        <f>COUNTIF(G10:G43,"G")</f>
        <v>0</v>
      </c>
      <c r="H60" s="131"/>
      <c r="I60" s="132"/>
      <c r="J60" s="119"/>
      <c r="K60" s="133">
        <f>COUNTIF(K10:K43,"G")</f>
        <v>0</v>
      </c>
      <c r="L60" s="131"/>
      <c r="M60" s="132"/>
      <c r="N60" s="119"/>
      <c r="O60" s="133">
        <f>COUNTIF(O10:O43,"G")</f>
        <v>1</v>
      </c>
      <c r="P60" s="131"/>
      <c r="Q60" s="132"/>
      <c r="R60" s="119"/>
      <c r="S60" s="133">
        <f>COUNTIF(S10:S43,"G")</f>
        <v>0</v>
      </c>
      <c r="T60" s="131"/>
      <c r="U60" s="132"/>
      <c r="V60" s="119"/>
      <c r="W60" s="133">
        <f>COUNTIF(W10:W43,"G")</f>
        <v>0</v>
      </c>
      <c r="X60" s="131"/>
      <c r="Y60" s="132"/>
      <c r="Z60" s="119"/>
      <c r="AA60" s="131">
        <f>COUNTIF(AA10:AA43,"G")</f>
        <v>0</v>
      </c>
      <c r="AB60" s="125"/>
      <c r="AC60" s="126"/>
      <c r="AD60" s="134"/>
      <c r="AE60" s="135">
        <f t="shared" si="31"/>
        <v>1</v>
      </c>
      <c r="AF60" s="92"/>
      <c r="AG60" s="92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5.75" customHeight="1" x14ac:dyDescent="0.25">
      <c r="A61" s="129"/>
      <c r="B61" s="112"/>
      <c r="C61" s="130" t="s">
        <v>139</v>
      </c>
      <c r="D61" s="131"/>
      <c r="E61" s="132"/>
      <c r="F61" s="119"/>
      <c r="G61" s="133">
        <f>COUNTIF(G10:G43,"G(Z)")</f>
        <v>0</v>
      </c>
      <c r="H61" s="131"/>
      <c r="I61" s="132"/>
      <c r="J61" s="119"/>
      <c r="K61" s="133">
        <f>COUNTIF(K10:K43,"G(Z)")</f>
        <v>0</v>
      </c>
      <c r="L61" s="131"/>
      <c r="M61" s="132"/>
      <c r="N61" s="119"/>
      <c r="O61" s="133">
        <f>COUNTIF(O10:O43,"G(Z)")</f>
        <v>0</v>
      </c>
      <c r="P61" s="131"/>
      <c r="Q61" s="132"/>
      <c r="R61" s="119"/>
      <c r="S61" s="133">
        <f>COUNTIF(S10:S43,"G(Z)")</f>
        <v>0</v>
      </c>
      <c r="T61" s="131"/>
      <c r="U61" s="132"/>
      <c r="V61" s="119"/>
      <c r="W61" s="133">
        <f>COUNTIF(W10:W43,"G(Z)")</f>
        <v>0</v>
      </c>
      <c r="X61" s="131"/>
      <c r="Y61" s="132"/>
      <c r="Z61" s="119"/>
      <c r="AA61" s="131">
        <f>COUNTIF(AA10:AA43,"G(Z)")</f>
        <v>0</v>
      </c>
      <c r="AB61" s="125"/>
      <c r="AC61" s="126"/>
      <c r="AD61" s="134"/>
      <c r="AE61" s="135">
        <f t="shared" si="31"/>
        <v>0</v>
      </c>
      <c r="AF61" s="92"/>
      <c r="AG61" s="92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5.75" customHeight="1" x14ac:dyDescent="0.25">
      <c r="A62" s="129"/>
      <c r="B62" s="112"/>
      <c r="C62" s="130" t="s">
        <v>140</v>
      </c>
      <c r="D62" s="131"/>
      <c r="E62" s="132"/>
      <c r="F62" s="119"/>
      <c r="G62" s="133">
        <f>COUNTIF(G12:G43,"k")</f>
        <v>4</v>
      </c>
      <c r="H62" s="131"/>
      <c r="I62" s="132"/>
      <c r="J62" s="119"/>
      <c r="K62" s="133">
        <f>COUNTIF(K12:K43,"k")</f>
        <v>5</v>
      </c>
      <c r="L62" s="131"/>
      <c r="M62" s="132"/>
      <c r="N62" s="119"/>
      <c r="O62" s="133">
        <f>COUNTIF(O12:O43,"k")</f>
        <v>4</v>
      </c>
      <c r="P62" s="131"/>
      <c r="Q62" s="132"/>
      <c r="R62" s="119"/>
      <c r="S62" s="133">
        <f>COUNTIF(S12:S43,"k")</f>
        <v>2</v>
      </c>
      <c r="T62" s="131"/>
      <c r="U62" s="132"/>
      <c r="V62" s="119"/>
      <c r="W62" s="133">
        <f>COUNTIF(W12:W43,"v")</f>
        <v>0</v>
      </c>
      <c r="X62" s="131"/>
      <c r="Y62" s="132"/>
      <c r="Z62" s="119"/>
      <c r="AA62" s="131">
        <f>COUNTIF(AA12:AA43,"v")</f>
        <v>0</v>
      </c>
      <c r="AB62" s="125"/>
      <c r="AC62" s="126"/>
      <c r="AD62" s="134"/>
      <c r="AE62" s="135">
        <f t="shared" si="31"/>
        <v>15</v>
      </c>
      <c r="AF62" s="92"/>
      <c r="AG62" s="92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5.75" customHeight="1" x14ac:dyDescent="0.25">
      <c r="A63" s="129"/>
      <c r="B63" s="112"/>
      <c r="C63" s="130" t="s">
        <v>141</v>
      </c>
      <c r="D63" s="131"/>
      <c r="E63" s="132"/>
      <c r="F63" s="119"/>
      <c r="G63" s="133">
        <f>COUNTIF(G10:G43,"K(Z)")</f>
        <v>0</v>
      </c>
      <c r="H63" s="131"/>
      <c r="I63" s="132"/>
      <c r="J63" s="119"/>
      <c r="K63" s="133">
        <f>COUNTIF(K10:K43,"K(Z)")</f>
        <v>1</v>
      </c>
      <c r="L63" s="131"/>
      <c r="M63" s="132"/>
      <c r="N63" s="119"/>
      <c r="O63" s="133">
        <f>COUNTIF(O10:O43,"K(Z)")</f>
        <v>1</v>
      </c>
      <c r="P63" s="131"/>
      <c r="Q63" s="132"/>
      <c r="R63" s="119"/>
      <c r="S63" s="133">
        <f>COUNTIF(S10:S43,"K(Z)")</f>
        <v>2</v>
      </c>
      <c r="T63" s="131"/>
      <c r="U63" s="132"/>
      <c r="V63" s="119"/>
      <c r="W63" s="133">
        <f>COUNTIF(W10:W43,"V(Z)")</f>
        <v>0</v>
      </c>
      <c r="X63" s="131"/>
      <c r="Y63" s="132"/>
      <c r="Z63" s="119"/>
      <c r="AA63" s="131">
        <f>COUNTIF(AA10:AA43,"V(Z)")</f>
        <v>0</v>
      </c>
      <c r="AB63" s="125"/>
      <c r="AC63" s="126"/>
      <c r="AD63" s="134"/>
      <c r="AE63" s="135">
        <f t="shared" si="31"/>
        <v>4</v>
      </c>
      <c r="AF63" s="92"/>
      <c r="AG63" s="92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5.75" customHeight="1" x14ac:dyDescent="0.25">
      <c r="A64" s="129"/>
      <c r="B64" s="136"/>
      <c r="C64" s="137" t="s">
        <v>142</v>
      </c>
      <c r="D64" s="138"/>
      <c r="E64" s="126"/>
      <c r="F64" s="134"/>
      <c r="G64" s="133">
        <f>COUNTIF(G10:G43,"Z")</f>
        <v>0</v>
      </c>
      <c r="H64" s="138"/>
      <c r="I64" s="126"/>
      <c r="J64" s="134"/>
      <c r="K64" s="133">
        <f>COUNTIF(K10:K43,"Z")</f>
        <v>0</v>
      </c>
      <c r="L64" s="138"/>
      <c r="M64" s="126"/>
      <c r="N64" s="134"/>
      <c r="O64" s="133">
        <f>COUNTIF(O10:O43,"Z")</f>
        <v>0</v>
      </c>
      <c r="P64" s="138"/>
      <c r="Q64" s="126"/>
      <c r="R64" s="134"/>
      <c r="S64" s="133">
        <f>COUNTIF(S10:S43,"Z")</f>
        <v>0</v>
      </c>
      <c r="T64" s="138"/>
      <c r="U64" s="126"/>
      <c r="V64" s="134"/>
      <c r="W64" s="133">
        <f>COUNTIF(W10:W43,"Z")</f>
        <v>0</v>
      </c>
      <c r="X64" s="138"/>
      <c r="Y64" s="126"/>
      <c r="Z64" s="134"/>
      <c r="AA64" s="131">
        <f>COUNTIF(AA10:AA43,"Z")</f>
        <v>0</v>
      </c>
      <c r="AB64" s="125"/>
      <c r="AC64" s="126"/>
      <c r="AD64" s="134"/>
      <c r="AE64" s="135">
        <f t="shared" si="31"/>
        <v>0</v>
      </c>
      <c r="AF64" s="92"/>
      <c r="AG64" s="92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24.75" customHeight="1" x14ac:dyDescent="0.2">
      <c r="A65" s="207"/>
      <c r="B65" s="208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9"/>
      <c r="AB65" s="210" t="s">
        <v>143</v>
      </c>
      <c r="AC65" s="208"/>
      <c r="AD65" s="211"/>
      <c r="AE65" s="139">
        <f>SUM(AE56:AE64)</f>
        <v>27</v>
      </c>
      <c r="AF65" s="92"/>
      <c r="AG65" s="92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5.75" customHeight="1" x14ac:dyDescent="0.2">
      <c r="A66" s="140"/>
      <c r="B66" s="141"/>
      <c r="C66" s="14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5.75" customHeight="1" x14ac:dyDescent="0.2">
      <c r="A67" s="140"/>
      <c r="B67" s="141"/>
      <c r="C67" s="14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5.75" customHeight="1" x14ac:dyDescent="0.2">
      <c r="A68" s="140"/>
      <c r="B68" s="141"/>
      <c r="C68" s="14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5.75" customHeight="1" x14ac:dyDescent="0.2">
      <c r="A69" s="140"/>
      <c r="B69" s="141"/>
      <c r="C69" s="14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5.75" customHeight="1" x14ac:dyDescent="0.2">
      <c r="A70" s="140"/>
      <c r="B70" s="141"/>
      <c r="C70" s="14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5.75" customHeight="1" x14ac:dyDescent="0.2">
      <c r="A71" s="140"/>
      <c r="B71" s="141"/>
      <c r="C71" s="14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5.75" customHeight="1" x14ac:dyDescent="0.2">
      <c r="A72" s="140"/>
      <c r="B72" s="141"/>
      <c r="C72" s="14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5.75" customHeight="1" x14ac:dyDescent="0.2">
      <c r="A73" s="140"/>
      <c r="B73" s="141"/>
      <c r="C73" s="14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5.75" customHeight="1" x14ac:dyDescent="0.2">
      <c r="A74" s="140"/>
      <c r="B74" s="141"/>
      <c r="C74" s="14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5.75" customHeight="1" x14ac:dyDescent="0.2">
      <c r="A75" s="140"/>
      <c r="B75" s="141"/>
      <c r="C75" s="14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5.75" customHeight="1" x14ac:dyDescent="0.2">
      <c r="A76" s="140"/>
      <c r="B76" s="141"/>
      <c r="C76" s="14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5.75" customHeight="1" x14ac:dyDescent="0.2">
      <c r="A77" s="140"/>
      <c r="B77" s="141"/>
      <c r="C77" s="14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5.75" customHeight="1" x14ac:dyDescent="0.2">
      <c r="A78" s="140"/>
      <c r="B78" s="141"/>
      <c r="C78" s="14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5.75" customHeight="1" x14ac:dyDescent="0.2">
      <c r="A79" s="140"/>
      <c r="B79" s="141"/>
      <c r="C79" s="14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5.75" customHeight="1" x14ac:dyDescent="0.2">
      <c r="A80" s="140"/>
      <c r="B80" s="141"/>
      <c r="C80" s="14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5.75" customHeight="1" x14ac:dyDescent="0.2">
      <c r="A81" s="140"/>
      <c r="B81" s="141"/>
      <c r="C81" s="14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5.75" customHeight="1" x14ac:dyDescent="0.2">
      <c r="A82" s="140"/>
      <c r="B82" s="141"/>
      <c r="C82" s="14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5.75" customHeight="1" x14ac:dyDescent="0.2">
      <c r="A83" s="140"/>
      <c r="B83" s="141"/>
      <c r="C83" s="14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5.75" customHeight="1" x14ac:dyDescent="0.2">
      <c r="A84" s="140"/>
      <c r="B84" s="141"/>
      <c r="C84" s="14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5.75" customHeight="1" x14ac:dyDescent="0.2">
      <c r="A85" s="140"/>
      <c r="B85" s="141"/>
      <c r="C85" s="14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5.75" customHeight="1" x14ac:dyDescent="0.2">
      <c r="A86" s="140"/>
      <c r="B86" s="141"/>
      <c r="C86" s="14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5.75" customHeight="1" x14ac:dyDescent="0.2">
      <c r="A87" s="140"/>
      <c r="B87" s="141"/>
      <c r="C87" s="14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5.75" customHeight="1" x14ac:dyDescent="0.2">
      <c r="A88" s="140"/>
      <c r="B88" s="141"/>
      <c r="C88" s="14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5.75" customHeight="1" x14ac:dyDescent="0.2">
      <c r="A89" s="140"/>
      <c r="B89" s="141"/>
      <c r="C89" s="14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5.75" customHeight="1" x14ac:dyDescent="0.2">
      <c r="A90" s="140"/>
      <c r="B90" s="141"/>
      <c r="C90" s="14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5.75" customHeight="1" x14ac:dyDescent="0.2">
      <c r="A91" s="140"/>
      <c r="B91" s="141"/>
      <c r="C91" s="14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5.75" customHeight="1" x14ac:dyDescent="0.2">
      <c r="A92" s="140"/>
      <c r="B92" s="141"/>
      <c r="C92" s="14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5.75" customHeight="1" x14ac:dyDescent="0.2">
      <c r="A93" s="140"/>
      <c r="B93" s="141"/>
      <c r="C93" s="14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5.75" customHeight="1" x14ac:dyDescent="0.2">
      <c r="A94" s="140"/>
      <c r="B94" s="141"/>
      <c r="C94" s="14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5.75" customHeight="1" x14ac:dyDescent="0.2">
      <c r="A95" s="140"/>
      <c r="B95" s="141"/>
      <c r="C95" s="14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5.75" customHeight="1" x14ac:dyDescent="0.2">
      <c r="A96" s="140"/>
      <c r="B96" s="141"/>
      <c r="C96" s="14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5.75" customHeight="1" x14ac:dyDescent="0.2">
      <c r="A97" s="140"/>
      <c r="B97" s="141"/>
      <c r="C97" s="14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5.75" customHeight="1" x14ac:dyDescent="0.2">
      <c r="A98" s="140"/>
      <c r="B98" s="141"/>
      <c r="C98" s="14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5.75" customHeight="1" x14ac:dyDescent="0.2">
      <c r="A99" s="140"/>
      <c r="B99" s="141"/>
      <c r="C99" s="14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ht="15.75" customHeight="1" x14ac:dyDescent="0.2">
      <c r="A100" s="140"/>
      <c r="B100" s="141"/>
      <c r="C100" s="14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ht="15.75" customHeight="1" x14ac:dyDescent="0.2">
      <c r="A101" s="140"/>
      <c r="B101" s="141"/>
      <c r="C101" s="14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ht="15.75" customHeight="1" x14ac:dyDescent="0.2">
      <c r="A102" s="140"/>
      <c r="B102" s="141"/>
      <c r="C102" s="14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ht="15.75" customHeight="1" x14ac:dyDescent="0.2">
      <c r="A103" s="140"/>
      <c r="B103" s="141"/>
      <c r="C103" s="14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ht="15.75" customHeight="1" x14ac:dyDescent="0.2">
      <c r="A104" s="140"/>
      <c r="B104" s="141"/>
      <c r="C104" s="14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ht="15.75" customHeight="1" x14ac:dyDescent="0.2">
      <c r="A105" s="140"/>
      <c r="B105" s="141"/>
      <c r="C105" s="14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ht="15.75" customHeight="1" x14ac:dyDescent="0.2">
      <c r="A106" s="140"/>
      <c r="B106" s="141"/>
      <c r="C106" s="14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ht="15.75" customHeight="1" x14ac:dyDescent="0.2">
      <c r="A107" s="140"/>
      <c r="B107" s="141"/>
      <c r="C107" s="14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ht="15.75" customHeight="1" x14ac:dyDescent="0.2">
      <c r="A108" s="140"/>
      <c r="B108" s="141"/>
      <c r="C108" s="14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ht="15.75" customHeight="1" x14ac:dyDescent="0.2">
      <c r="A109" s="140"/>
      <c r="B109" s="141"/>
      <c r="C109" s="14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ht="15.75" customHeight="1" x14ac:dyDescent="0.2">
      <c r="A110" s="140"/>
      <c r="B110" s="141"/>
      <c r="C110" s="14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ht="15.75" customHeight="1" x14ac:dyDescent="0.2">
      <c r="A111" s="140"/>
      <c r="B111" s="141"/>
      <c r="C111" s="14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ht="15.75" customHeight="1" x14ac:dyDescent="0.2">
      <c r="A112" s="140"/>
      <c r="B112" s="141"/>
      <c r="C112" s="14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t="15.75" customHeight="1" x14ac:dyDescent="0.2">
      <c r="A113" s="140"/>
      <c r="B113" s="141"/>
      <c r="C113" s="14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t="15.75" customHeight="1" x14ac:dyDescent="0.2">
      <c r="A114" s="140"/>
      <c r="B114" s="141"/>
      <c r="C114" s="14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t="15.75" customHeight="1" x14ac:dyDescent="0.2">
      <c r="A115" s="140"/>
      <c r="B115" s="141"/>
      <c r="C115" s="14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t="15.75" customHeight="1" x14ac:dyDescent="0.2">
      <c r="A116" s="140"/>
      <c r="B116" s="141"/>
      <c r="C116" s="14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t="15.75" customHeight="1" x14ac:dyDescent="0.2">
      <c r="A117" s="140"/>
      <c r="B117" s="141"/>
      <c r="C117" s="14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t="15.75" customHeight="1" x14ac:dyDescent="0.2">
      <c r="A118" s="140"/>
      <c r="B118" s="141"/>
      <c r="C118" s="14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t="15.75" customHeight="1" x14ac:dyDescent="0.2">
      <c r="A119" s="140"/>
      <c r="B119" s="141"/>
      <c r="C119" s="14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t="15.75" customHeight="1" x14ac:dyDescent="0.2">
      <c r="A120" s="140"/>
      <c r="B120" s="141"/>
      <c r="C120" s="14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t="15.75" customHeight="1" x14ac:dyDescent="0.2">
      <c r="A121" s="140"/>
      <c r="B121" s="141"/>
      <c r="C121" s="14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t="15.75" customHeight="1" x14ac:dyDescent="0.2">
      <c r="A122" s="140"/>
      <c r="B122" s="141"/>
      <c r="C122" s="14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t="15.75" customHeight="1" x14ac:dyDescent="0.2">
      <c r="A123" s="140"/>
      <c r="B123" s="141"/>
      <c r="C123" s="14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t="15.75" customHeight="1" x14ac:dyDescent="0.2">
      <c r="A124" s="140"/>
      <c r="B124" s="141"/>
      <c r="C124" s="14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t="15.75" customHeight="1" x14ac:dyDescent="0.2">
      <c r="A125" s="140"/>
      <c r="B125" s="141"/>
      <c r="C125" s="14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t="15.75" customHeight="1" x14ac:dyDescent="0.2">
      <c r="A126" s="140"/>
      <c r="B126" s="141"/>
      <c r="C126" s="14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t="15.75" customHeight="1" x14ac:dyDescent="0.2">
      <c r="A127" s="140"/>
      <c r="B127" s="141"/>
      <c r="C127" s="14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t="15.75" customHeight="1" x14ac:dyDescent="0.2">
      <c r="A128" s="140"/>
      <c r="B128" s="141"/>
      <c r="C128" s="14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t="15.75" customHeight="1" x14ac:dyDescent="0.2">
      <c r="A129" s="140"/>
      <c r="B129" s="14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t="15.75" customHeight="1" x14ac:dyDescent="0.2">
      <c r="A130" s="140"/>
      <c r="B130" s="14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t="15.75" customHeight="1" x14ac:dyDescent="0.2">
      <c r="A131" s="140"/>
      <c r="B131" s="14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t="15.75" customHeight="1" x14ac:dyDescent="0.2">
      <c r="A132" s="140"/>
      <c r="B132" s="14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ht="15.75" customHeight="1" x14ac:dyDescent="0.2">
      <c r="A133" s="140"/>
      <c r="B133" s="14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ht="15.75" customHeight="1" x14ac:dyDescent="0.2">
      <c r="A134" s="140"/>
      <c r="B134" s="14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ht="15.75" customHeight="1" x14ac:dyDescent="0.2">
      <c r="A135" s="140"/>
      <c r="B135" s="14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ht="15.75" customHeight="1" x14ac:dyDescent="0.2">
      <c r="A136" s="140"/>
      <c r="B136" s="14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ht="15.75" customHeight="1" x14ac:dyDescent="0.2">
      <c r="A137" s="140"/>
      <c r="B137" s="14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ht="15.75" customHeight="1" x14ac:dyDescent="0.2">
      <c r="A138" s="140"/>
      <c r="B138" s="14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t="15.75" customHeight="1" x14ac:dyDescent="0.2">
      <c r="A139" s="140"/>
      <c r="B139" s="14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ht="15.75" customHeight="1" x14ac:dyDescent="0.2">
      <c r="A140" s="140"/>
      <c r="B140" s="14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ht="15.75" customHeight="1" x14ac:dyDescent="0.2">
      <c r="A141" s="140"/>
      <c r="B141" s="14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ht="15.75" customHeight="1" x14ac:dyDescent="0.2">
      <c r="A142" s="140"/>
      <c r="B142" s="14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ht="15.75" customHeight="1" x14ac:dyDescent="0.2">
      <c r="A143" s="140"/>
      <c r="B143" s="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ht="15.75" customHeight="1" x14ac:dyDescent="0.2">
      <c r="A144" s="140"/>
      <c r="B144" s="14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ht="15.75" customHeight="1" x14ac:dyDescent="0.2">
      <c r="A145" s="140"/>
      <c r="B145" s="14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ht="15.75" customHeight="1" x14ac:dyDescent="0.2">
      <c r="A146" s="140"/>
      <c r="B146" s="14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ht="15.75" customHeight="1" x14ac:dyDescent="0.2">
      <c r="A147" s="140"/>
      <c r="B147" s="14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ht="15.75" customHeight="1" x14ac:dyDescent="0.2">
      <c r="A148" s="140"/>
      <c r="B148" s="14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ht="15.75" customHeight="1" x14ac:dyDescent="0.2">
      <c r="A149" s="140"/>
      <c r="B149" s="14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ht="15.75" customHeight="1" x14ac:dyDescent="0.2">
      <c r="A150" s="140"/>
      <c r="B150" s="14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ht="15.75" customHeight="1" x14ac:dyDescent="0.2">
      <c r="A151" s="140"/>
      <c r="B151" s="14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ht="15.75" customHeight="1" x14ac:dyDescent="0.2">
      <c r="A152" s="140"/>
      <c r="B152" s="14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ht="15.75" customHeight="1" x14ac:dyDescent="0.2">
      <c r="A153" s="140"/>
      <c r="B153" s="14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ht="15.75" customHeight="1" x14ac:dyDescent="0.2">
      <c r="A154" s="140"/>
      <c r="B154" s="14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ht="15.75" customHeight="1" x14ac:dyDescent="0.2">
      <c r="A155" s="140"/>
      <c r="B155" s="14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ht="15.75" customHeight="1" x14ac:dyDescent="0.2">
      <c r="A156" s="140"/>
      <c r="B156" s="14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ht="15.75" customHeight="1" x14ac:dyDescent="0.2">
      <c r="A157" s="140"/>
      <c r="B157" s="14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ht="15.75" customHeight="1" x14ac:dyDescent="0.2">
      <c r="A158" s="140"/>
      <c r="B158" s="14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ht="15.75" customHeight="1" x14ac:dyDescent="0.2">
      <c r="A159" s="140"/>
      <c r="B159" s="14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ht="15.75" customHeight="1" x14ac:dyDescent="0.2">
      <c r="A160" s="140"/>
      <c r="B160" s="14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ht="15.75" customHeight="1" x14ac:dyDescent="0.2">
      <c r="A161" s="140"/>
      <c r="B161" s="14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5.75" customHeight="1" x14ac:dyDescent="0.2">
      <c r="A162" s="140"/>
      <c r="B162" s="14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ht="15.75" customHeight="1" x14ac:dyDescent="0.2">
      <c r="A163" s="140"/>
      <c r="B163" s="14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ht="15.75" customHeight="1" x14ac:dyDescent="0.2">
      <c r="A164" s="140"/>
      <c r="B164" s="14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ht="15.75" customHeight="1" x14ac:dyDescent="0.2">
      <c r="A165" s="140"/>
      <c r="B165" s="14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ht="15.75" customHeight="1" x14ac:dyDescent="0.2">
      <c r="A166" s="140"/>
      <c r="B166" s="14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ht="15.75" customHeight="1" x14ac:dyDescent="0.2">
      <c r="A167" s="140"/>
      <c r="B167" s="14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ht="15.75" customHeight="1" x14ac:dyDescent="0.2">
      <c r="A168" s="140"/>
      <c r="B168" s="14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ht="15.75" customHeight="1" x14ac:dyDescent="0.2">
      <c r="A169" s="140"/>
      <c r="B169" s="14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ht="15.75" customHeight="1" x14ac:dyDescent="0.2">
      <c r="A170" s="140"/>
      <c r="B170" s="14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ht="15.75" customHeight="1" x14ac:dyDescent="0.2">
      <c r="A171" s="140"/>
      <c r="B171" s="14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ht="15.75" customHeight="1" x14ac:dyDescent="0.2">
      <c r="A172" s="140"/>
      <c r="B172" s="14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ht="15.75" customHeight="1" x14ac:dyDescent="0.2">
      <c r="A173" s="140"/>
      <c r="B173" s="14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ht="15.75" customHeight="1" x14ac:dyDescent="0.2">
      <c r="A174" s="140"/>
      <c r="B174" s="14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ht="15.75" customHeight="1" x14ac:dyDescent="0.2">
      <c r="A175" s="140"/>
      <c r="B175" s="14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ht="15.75" customHeight="1" x14ac:dyDescent="0.2">
      <c r="A176" s="140"/>
      <c r="B176" s="14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ht="15.75" customHeight="1" x14ac:dyDescent="0.2">
      <c r="A177" s="140"/>
      <c r="B177" s="14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ht="15.75" customHeight="1" x14ac:dyDescent="0.2">
      <c r="A178" s="140"/>
      <c r="B178" s="14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ht="15.75" customHeight="1" x14ac:dyDescent="0.2">
      <c r="A179" s="140"/>
      <c r="B179" s="14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ht="15.75" customHeight="1" x14ac:dyDescent="0.2">
      <c r="A180" s="140"/>
      <c r="B180" s="14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ht="15.75" customHeight="1" x14ac:dyDescent="0.2">
      <c r="A181" s="140"/>
      <c r="B181" s="14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ht="15.75" customHeight="1" x14ac:dyDescent="0.2">
      <c r="A182" s="140"/>
      <c r="B182" s="14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ht="15.75" customHeight="1" x14ac:dyDescent="0.2">
      <c r="A183" s="140"/>
      <c r="B183" s="14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ht="15.75" customHeight="1" x14ac:dyDescent="0.2">
      <c r="A184" s="140"/>
      <c r="B184" s="14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ht="15.75" customHeight="1" x14ac:dyDescent="0.2">
      <c r="A185" s="140"/>
      <c r="B185" s="14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ht="15.75" customHeight="1" x14ac:dyDescent="0.2">
      <c r="A186" s="140"/>
      <c r="B186" s="14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ht="15.75" customHeight="1" x14ac:dyDescent="0.2">
      <c r="A187" s="140"/>
      <c r="B187" s="14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ht="15.75" customHeight="1" x14ac:dyDescent="0.2">
      <c r="A188" s="140"/>
      <c r="B188" s="14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ht="15.75" customHeight="1" x14ac:dyDescent="0.2">
      <c r="A189" s="140"/>
      <c r="B189" s="14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ht="15.75" customHeight="1" x14ac:dyDescent="0.2">
      <c r="A190" s="140"/>
      <c r="B190" s="14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ht="15.75" customHeight="1" x14ac:dyDescent="0.2">
      <c r="A191" s="140"/>
      <c r="B191" s="14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ht="15.75" customHeight="1" x14ac:dyDescent="0.2">
      <c r="A192" s="140"/>
      <c r="B192" s="14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ht="15.75" customHeight="1" x14ac:dyDescent="0.2">
      <c r="A193" s="140"/>
      <c r="B193" s="14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ht="15.75" customHeight="1" x14ac:dyDescent="0.2">
      <c r="A194" s="140"/>
      <c r="B194" s="14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ht="15.75" customHeight="1" x14ac:dyDescent="0.2">
      <c r="A195" s="140"/>
      <c r="B195" s="14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ht="15.75" customHeight="1" x14ac:dyDescent="0.2">
      <c r="A196" s="140"/>
      <c r="B196" s="14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ht="15.75" customHeight="1" x14ac:dyDescent="0.2">
      <c r="A197" s="140"/>
      <c r="B197" s="14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ht="15.75" customHeight="1" x14ac:dyDescent="0.2">
      <c r="A198" s="140"/>
      <c r="B198" s="14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ht="15.75" customHeight="1" x14ac:dyDescent="0.2">
      <c r="A199" s="140"/>
      <c r="B199" s="14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ht="15.75" customHeight="1" x14ac:dyDescent="0.2">
      <c r="A200" s="140"/>
      <c r="B200" s="14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ht="15.75" customHeight="1" x14ac:dyDescent="0.2">
      <c r="A201" s="140"/>
      <c r="B201" s="1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ht="15.75" customHeight="1" x14ac:dyDescent="0.2">
      <c r="A202" s="140"/>
      <c r="B202" s="1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ht="15.75" customHeight="1" x14ac:dyDescent="0.2">
      <c r="A203" s="140"/>
      <c r="B203" s="1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ht="15.75" customHeight="1" x14ac:dyDescent="0.2">
      <c r="A204" s="140"/>
      <c r="B204" s="1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ht="15.75" customHeight="1" x14ac:dyDescent="0.2">
      <c r="A205" s="140"/>
      <c r="B205" s="1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ht="15.75" customHeight="1" x14ac:dyDescent="0.2">
      <c r="A206" s="140"/>
      <c r="B206" s="1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ht="15.75" customHeight="1" x14ac:dyDescent="0.2">
      <c r="A207" s="140"/>
      <c r="B207" s="1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ht="15.75" customHeight="1" x14ac:dyDescent="0.2">
      <c r="A208" s="140"/>
      <c r="B208" s="14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ht="15.75" customHeight="1" x14ac:dyDescent="0.2">
      <c r="A209" s="140"/>
      <c r="B209" s="14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ht="15.75" customHeight="1" x14ac:dyDescent="0.2">
      <c r="A210" s="140"/>
      <c r="B210" s="14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ht="15.75" customHeight="1" x14ac:dyDescent="0.2">
      <c r="A211" s="140"/>
      <c r="B211" s="14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ht="15.75" customHeight="1" x14ac:dyDescent="0.2">
      <c r="A212" s="140"/>
      <c r="B212" s="14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5.75" customHeight="1" x14ac:dyDescent="0.2">
      <c r="A213" s="140"/>
      <c r="B213" s="14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ht="15.75" customHeight="1" x14ac:dyDescent="0.2">
      <c r="A214" s="140"/>
      <c r="B214" s="14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ht="15.75" customHeight="1" x14ac:dyDescent="0.2">
      <c r="A215" s="140"/>
      <c r="B215" s="14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ht="15.75" customHeight="1" x14ac:dyDescent="0.2">
      <c r="A216" s="140"/>
      <c r="B216" s="14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ht="15.75" customHeight="1" x14ac:dyDescent="0.2">
      <c r="A217" s="140"/>
      <c r="B217" s="14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ht="15.75" customHeight="1" x14ac:dyDescent="0.2">
      <c r="A218" s="140"/>
      <c r="B218" s="14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ht="15.75" customHeight="1" x14ac:dyDescent="0.2">
      <c r="A219" s="140"/>
      <c r="B219" s="14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ht="15.75" customHeight="1" x14ac:dyDescent="0.2">
      <c r="A220" s="140"/>
      <c r="B220" s="14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ht="15.75" customHeight="1" x14ac:dyDescent="0.2">
      <c r="A221" s="140"/>
      <c r="B221" s="14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ht="15.75" customHeight="1" x14ac:dyDescent="0.2">
      <c r="A222" s="140"/>
      <c r="B222" s="14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ht="15.75" customHeight="1" x14ac:dyDescent="0.2">
      <c r="A223" s="140"/>
      <c r="B223" s="14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ht="15.75" customHeight="1" x14ac:dyDescent="0.2">
      <c r="A224" s="140"/>
      <c r="B224" s="14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ht="15.75" customHeight="1" x14ac:dyDescent="0.2">
      <c r="A225" s="140"/>
      <c r="B225" s="14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ht="15.75" customHeight="1" x14ac:dyDescent="0.2">
      <c r="A226" s="140"/>
      <c r="B226" s="14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ht="15.75" customHeight="1" x14ac:dyDescent="0.2">
      <c r="A227" s="140"/>
      <c r="B227" s="14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ht="15.75" customHeight="1" x14ac:dyDescent="0.2">
      <c r="A228" s="140"/>
      <c r="B228" s="14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ht="15.75" customHeight="1" x14ac:dyDescent="0.2">
      <c r="A229" s="140"/>
      <c r="B229" s="14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ht="15.75" customHeight="1" x14ac:dyDescent="0.2">
      <c r="A230" s="140"/>
      <c r="B230" s="14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ht="15.75" customHeight="1" x14ac:dyDescent="0.2">
      <c r="A231" s="140"/>
      <c r="B231" s="14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ht="15.75" customHeight="1" x14ac:dyDescent="0.2">
      <c r="A232" s="140"/>
      <c r="B232" s="14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ht="15.75" customHeight="1" x14ac:dyDescent="0.2">
      <c r="A233" s="140"/>
      <c r="B233" s="14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ht="15.75" customHeight="1" x14ac:dyDescent="0.2">
      <c r="A234" s="140"/>
      <c r="B234" s="14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ht="15.75" customHeight="1" x14ac:dyDescent="0.2">
      <c r="A235" s="140"/>
      <c r="B235" s="14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ht="15.75" customHeight="1" x14ac:dyDescent="0.2">
      <c r="A236" s="140"/>
      <c r="B236" s="14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ht="15.75" customHeight="1" x14ac:dyDescent="0.2">
      <c r="A237" s="140"/>
      <c r="B237" s="14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ht="15.75" customHeight="1" x14ac:dyDescent="0.2">
      <c r="A238" s="140"/>
      <c r="B238" s="14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ht="15.75" customHeight="1" x14ac:dyDescent="0.2">
      <c r="A239" s="140"/>
      <c r="B239" s="14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ht="15.75" customHeight="1" x14ac:dyDescent="0.2">
      <c r="A240" s="140"/>
      <c r="B240" s="14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ht="15.75" customHeight="1" x14ac:dyDescent="0.2">
      <c r="A241" s="140"/>
      <c r="B241" s="14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ht="15.75" customHeight="1" x14ac:dyDescent="0.2">
      <c r="A242" s="140"/>
      <c r="B242" s="14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ht="15.75" customHeight="1" x14ac:dyDescent="0.2">
      <c r="A243" s="140"/>
      <c r="B243" s="14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ht="15.75" customHeight="1" x14ac:dyDescent="0.2">
      <c r="A244" s="140"/>
      <c r="B244" s="14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ht="15.75" customHeight="1" x14ac:dyDescent="0.2">
      <c r="A245" s="140"/>
      <c r="B245" s="14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ht="15.75" customHeight="1" x14ac:dyDescent="0.2">
      <c r="A246" s="140"/>
      <c r="B246" s="14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ht="15.75" customHeight="1" x14ac:dyDescent="0.2">
      <c r="A247" s="140"/>
      <c r="B247" s="14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ht="15.75" customHeight="1" x14ac:dyDescent="0.2">
      <c r="A248" s="140"/>
      <c r="B248" s="14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ht="15.75" customHeight="1" x14ac:dyDescent="0.2">
      <c r="A249" s="140"/>
      <c r="B249" s="14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ht="15.75" customHeight="1" x14ac:dyDescent="0.2">
      <c r="A250" s="140"/>
      <c r="B250" s="14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ht="15.75" customHeight="1" x14ac:dyDescent="0.2">
      <c r="A251" s="140"/>
      <c r="B251" s="14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ht="15.75" customHeight="1" x14ac:dyDescent="0.2">
      <c r="A252" s="140"/>
      <c r="B252" s="14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ht="15.75" customHeight="1" x14ac:dyDescent="0.2">
      <c r="A253" s="140"/>
      <c r="B253" s="14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ht="15.75" customHeight="1" x14ac:dyDescent="0.2">
      <c r="A254" s="140"/>
      <c r="B254" s="14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ht="15.75" customHeight="1" x14ac:dyDescent="0.2">
      <c r="A255" s="140"/>
      <c r="B255" s="14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ht="15.75" customHeight="1" x14ac:dyDescent="0.2">
      <c r="A256" s="140"/>
      <c r="B256" s="14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ht="15.75" customHeight="1" x14ac:dyDescent="0.2">
      <c r="A257" s="140"/>
      <c r="B257" s="14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ht="15.75" customHeight="1" x14ac:dyDescent="0.2">
      <c r="A258" s="140"/>
      <c r="B258" s="14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ht="15.75" customHeight="1" x14ac:dyDescent="0.2">
      <c r="A259" s="140"/>
      <c r="B259" s="14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ht="15.75" customHeight="1" x14ac:dyDescent="0.2">
      <c r="A260" s="140"/>
      <c r="B260" s="14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ht="15.75" customHeight="1" x14ac:dyDescent="0.2">
      <c r="A261" s="140"/>
      <c r="B261" s="14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ht="15.75" customHeight="1" x14ac:dyDescent="0.2">
      <c r="A262" s="140"/>
      <c r="B262" s="14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ht="15.75" customHeight="1" x14ac:dyDescent="0.2">
      <c r="A263" s="140"/>
      <c r="B263" s="14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ht="15.75" customHeight="1" x14ac:dyDescent="0.2">
      <c r="A264" s="140"/>
      <c r="B264" s="14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ht="15.75" customHeight="1" x14ac:dyDescent="0.2">
      <c r="A265" s="140"/>
      <c r="B265" s="14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ht="15.75" customHeight="1" x14ac:dyDescent="0.2">
      <c r="A266" s="140"/>
      <c r="B266" s="14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ht="15.75" customHeight="1" x14ac:dyDescent="0.2">
      <c r="A267" s="140"/>
      <c r="B267" s="14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ht="15.75" customHeight="1" x14ac:dyDescent="0.2">
      <c r="A268" s="140"/>
      <c r="B268" s="14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ht="15.75" customHeight="1" x14ac:dyDescent="0.2">
      <c r="A269" s="140"/>
      <c r="B269" s="14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ht="15.75" customHeight="1" x14ac:dyDescent="0.2">
      <c r="A270" s="140"/>
      <c r="B270" s="14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ht="15.75" customHeight="1" x14ac:dyDescent="0.2">
      <c r="A271" s="140"/>
      <c r="B271" s="14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ht="15.75" customHeight="1" x14ac:dyDescent="0.2">
      <c r="A272" s="140"/>
      <c r="B272" s="14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ht="15.75" customHeight="1" x14ac:dyDescent="0.2">
      <c r="A273" s="140"/>
      <c r="B273" s="14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ht="15.75" customHeight="1" x14ac:dyDescent="0.2">
      <c r="A274" s="140"/>
      <c r="B274" s="14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ht="15.75" customHeight="1" x14ac:dyDescent="0.2">
      <c r="A275" s="140"/>
      <c r="B275" s="14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ht="15.75" customHeight="1" x14ac:dyDescent="0.2">
      <c r="A276" s="140"/>
      <c r="B276" s="14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ht="15.75" customHeight="1" x14ac:dyDescent="0.2">
      <c r="A277" s="140"/>
      <c r="B277" s="14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ht="15.75" customHeight="1" x14ac:dyDescent="0.2">
      <c r="A278" s="140"/>
      <c r="B278" s="14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ht="15.75" customHeight="1" x14ac:dyDescent="0.2">
      <c r="A279" s="140"/>
      <c r="B279" s="14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ht="15.75" customHeight="1" x14ac:dyDescent="0.2">
      <c r="A280" s="140"/>
      <c r="B280" s="14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ht="15.75" customHeight="1" x14ac:dyDescent="0.2">
      <c r="A281" s="140"/>
      <c r="B281" s="14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ht="15.75" customHeight="1" x14ac:dyDescent="0.2">
      <c r="A282" s="140"/>
      <c r="B282" s="14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ht="15.75" customHeight="1" x14ac:dyDescent="0.2">
      <c r="A283" s="140"/>
      <c r="B283" s="14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ht="15.75" customHeight="1" x14ac:dyDescent="0.2">
      <c r="A284" s="140"/>
      <c r="B284" s="14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ht="15.75" customHeight="1" x14ac:dyDescent="0.2">
      <c r="A285" s="140"/>
      <c r="B285" s="14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ht="15.75" customHeight="1" x14ac:dyDescent="0.2">
      <c r="A286" s="140"/>
      <c r="B286" s="14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ht="15.75" customHeight="1" x14ac:dyDescent="0.2">
      <c r="A287" s="140"/>
      <c r="B287" s="14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ht="15.75" customHeight="1" x14ac:dyDescent="0.2">
      <c r="A288" s="140"/>
      <c r="B288" s="14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ht="15.75" customHeight="1" x14ac:dyDescent="0.2">
      <c r="A289" s="140"/>
      <c r="B289" s="14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ht="15.75" customHeight="1" x14ac:dyDescent="0.2">
      <c r="A290" s="140"/>
      <c r="B290" s="14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ht="15.75" customHeight="1" x14ac:dyDescent="0.2">
      <c r="A291" s="140"/>
      <c r="B291" s="14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ht="15.75" customHeight="1" x14ac:dyDescent="0.2">
      <c r="A292" s="140"/>
      <c r="B292" s="14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ht="15.75" customHeight="1" x14ac:dyDescent="0.2">
      <c r="A293" s="140"/>
      <c r="B293" s="14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ht="15.75" customHeight="1" x14ac:dyDescent="0.2">
      <c r="A294" s="140"/>
      <c r="B294" s="14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ht="15.75" customHeight="1" x14ac:dyDescent="0.2">
      <c r="A295" s="140"/>
      <c r="B295" s="14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ht="15.75" customHeight="1" x14ac:dyDescent="0.2">
      <c r="A296" s="140"/>
      <c r="B296" s="14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ht="15.75" customHeight="1" x14ac:dyDescent="0.2">
      <c r="A297" s="140"/>
      <c r="B297" s="14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ht="15.75" customHeight="1" x14ac:dyDescent="0.2">
      <c r="A298" s="140"/>
      <c r="B298" s="14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ht="15.75" customHeight="1" x14ac:dyDescent="0.2">
      <c r="A299" s="140"/>
      <c r="B299" s="14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ht="15.75" customHeight="1" x14ac:dyDescent="0.2">
      <c r="A300" s="140"/>
      <c r="B300" s="14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ht="15.75" customHeight="1" x14ac:dyDescent="0.2">
      <c r="A301" s="140"/>
      <c r="B301" s="14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ht="15.75" customHeight="1" x14ac:dyDescent="0.2">
      <c r="A302" s="140"/>
      <c r="B302" s="14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ht="15.75" customHeight="1" x14ac:dyDescent="0.2">
      <c r="A303" s="140"/>
      <c r="B303" s="14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ht="15.75" customHeight="1" x14ac:dyDescent="0.2">
      <c r="A304" s="140"/>
      <c r="B304" s="14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ht="15.75" customHeight="1" x14ac:dyDescent="0.2">
      <c r="A305" s="140"/>
      <c r="B305" s="14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ht="15.75" customHeight="1" x14ac:dyDescent="0.2">
      <c r="A306" s="140"/>
      <c r="B306" s="14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ht="15.75" customHeight="1" x14ac:dyDescent="0.2">
      <c r="A307" s="140"/>
      <c r="B307" s="14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ht="15.75" customHeight="1" x14ac:dyDescent="0.2">
      <c r="A308" s="140"/>
      <c r="B308" s="14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ht="15.75" customHeight="1" x14ac:dyDescent="0.2">
      <c r="A309" s="140"/>
      <c r="B309" s="14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ht="15.75" customHeight="1" x14ac:dyDescent="0.2">
      <c r="A310" s="140"/>
      <c r="B310" s="14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ht="15.75" customHeight="1" x14ac:dyDescent="0.2">
      <c r="A311" s="140"/>
      <c r="B311" s="14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ht="15.75" customHeight="1" x14ac:dyDescent="0.2">
      <c r="A312" s="140"/>
      <c r="B312" s="14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ht="15.75" customHeight="1" x14ac:dyDescent="0.2">
      <c r="A313" s="140"/>
      <c r="B313" s="14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ht="15.75" customHeight="1" x14ac:dyDescent="0.2">
      <c r="A314" s="140"/>
      <c r="B314" s="14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ht="15.75" customHeight="1" x14ac:dyDescent="0.2">
      <c r="A315" s="140"/>
      <c r="B315" s="14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ht="15.75" customHeight="1" x14ac:dyDescent="0.2">
      <c r="A316" s="140"/>
      <c r="B316" s="14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ht="15.75" customHeight="1" x14ac:dyDescent="0.2">
      <c r="A317" s="140"/>
      <c r="B317" s="14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ht="15.75" customHeight="1" x14ac:dyDescent="0.2">
      <c r="A318" s="140"/>
      <c r="B318" s="14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ht="15.75" customHeight="1" x14ac:dyDescent="0.2">
      <c r="A319" s="140"/>
      <c r="B319" s="14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ht="15.75" customHeight="1" x14ac:dyDescent="0.2">
      <c r="A320" s="140"/>
      <c r="B320" s="14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ht="15.75" customHeight="1" x14ac:dyDescent="0.2">
      <c r="A321" s="140"/>
      <c r="B321" s="14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ht="15.75" customHeight="1" x14ac:dyDescent="0.2">
      <c r="A322" s="140"/>
      <c r="B322" s="14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ht="15.75" customHeight="1" x14ac:dyDescent="0.2">
      <c r="A323" s="140"/>
      <c r="B323" s="14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ht="15.75" customHeight="1" x14ac:dyDescent="0.2">
      <c r="A324" s="140"/>
      <c r="B324" s="14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ht="15.75" customHeight="1" x14ac:dyDescent="0.2">
      <c r="A325" s="140"/>
      <c r="B325" s="14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ht="15.75" customHeight="1" x14ac:dyDescent="0.2">
      <c r="A326" s="140"/>
      <c r="B326" s="14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ht="15.75" customHeight="1" x14ac:dyDescent="0.2">
      <c r="A327" s="140"/>
      <c r="B327" s="14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ht="15.75" customHeight="1" x14ac:dyDescent="0.2">
      <c r="A328" s="140"/>
      <c r="B328" s="14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ht="15.75" customHeight="1" x14ac:dyDescent="0.2">
      <c r="A329" s="140"/>
      <c r="B329" s="14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ht="15.75" customHeight="1" x14ac:dyDescent="0.2">
      <c r="A330" s="140"/>
      <c r="B330" s="14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ht="15.75" customHeight="1" x14ac:dyDescent="0.2">
      <c r="A331" s="140"/>
      <c r="B331" s="14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ht="15.75" customHeight="1" x14ac:dyDescent="0.2">
      <c r="A332" s="140"/>
      <c r="B332" s="14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ht="15.75" customHeight="1" x14ac:dyDescent="0.2">
      <c r="A333" s="140"/>
      <c r="B333" s="14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ht="15.75" customHeight="1" x14ac:dyDescent="0.2">
      <c r="A334" s="140"/>
      <c r="B334" s="14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ht="15.75" customHeight="1" x14ac:dyDescent="0.2">
      <c r="A335" s="140"/>
      <c r="B335" s="14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ht="15.75" customHeight="1" x14ac:dyDescent="0.2">
      <c r="A336" s="140"/>
      <c r="B336" s="14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ht="15.75" customHeight="1" x14ac:dyDescent="0.2">
      <c r="A337" s="140"/>
      <c r="B337" s="14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ht="15.75" customHeight="1" x14ac:dyDescent="0.2">
      <c r="A338" s="140"/>
      <c r="B338" s="14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ht="15.75" customHeight="1" x14ac:dyDescent="0.2">
      <c r="A339" s="140"/>
      <c r="B339" s="14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ht="15.75" customHeight="1" x14ac:dyDescent="0.2">
      <c r="A340" s="140"/>
      <c r="B340" s="14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ht="15.75" customHeight="1" x14ac:dyDescent="0.2">
      <c r="A341" s="140"/>
      <c r="B341" s="14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15.75" customHeight="1" x14ac:dyDescent="0.2">
      <c r="A342" s="140"/>
      <c r="B342" s="14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5.75" customHeight="1" x14ac:dyDescent="0.2">
      <c r="A343" s="140"/>
      <c r="B343" s="14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ht="15.75" customHeight="1" x14ac:dyDescent="0.2">
      <c r="A344" s="140"/>
      <c r="B344" s="14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ht="15.75" customHeight="1" x14ac:dyDescent="0.2">
      <c r="A345" s="140"/>
      <c r="B345" s="14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ht="15.75" customHeight="1" x14ac:dyDescent="0.2">
      <c r="A346" s="140"/>
      <c r="B346" s="14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ht="15.75" customHeight="1" x14ac:dyDescent="0.2">
      <c r="A347" s="140"/>
      <c r="B347" s="14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ht="15.75" customHeight="1" x14ac:dyDescent="0.2">
      <c r="A348" s="140"/>
      <c r="B348" s="14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ht="15.75" customHeight="1" x14ac:dyDescent="0.2">
      <c r="A349" s="140"/>
      <c r="B349" s="14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ht="15.75" customHeight="1" x14ac:dyDescent="0.2">
      <c r="A350" s="140"/>
      <c r="B350" s="14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ht="15.75" customHeight="1" x14ac:dyDescent="0.2">
      <c r="A351" s="140"/>
      <c r="B351" s="14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ht="15.75" customHeight="1" x14ac:dyDescent="0.2">
      <c r="A352" s="140"/>
      <c r="B352" s="14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ht="15.75" customHeight="1" x14ac:dyDescent="0.2">
      <c r="A353" s="140"/>
      <c r="B353" s="14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ht="15.75" customHeight="1" x14ac:dyDescent="0.2">
      <c r="A354" s="140"/>
      <c r="B354" s="14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ht="15.75" customHeight="1" x14ac:dyDescent="0.2">
      <c r="A355" s="140"/>
      <c r="B355" s="14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ht="15.75" customHeight="1" x14ac:dyDescent="0.2">
      <c r="A356" s="140"/>
      <c r="B356" s="14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ht="15.75" customHeight="1" x14ac:dyDescent="0.2">
      <c r="A357" s="140"/>
      <c r="B357" s="14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ht="15.75" customHeight="1" x14ac:dyDescent="0.2">
      <c r="A358" s="140"/>
      <c r="B358" s="14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ht="15.75" customHeight="1" x14ac:dyDescent="0.2">
      <c r="A359" s="140"/>
      <c r="B359" s="14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ht="15.75" customHeight="1" x14ac:dyDescent="0.2">
      <c r="A360" s="140"/>
      <c r="B360" s="14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ht="15.75" customHeight="1" x14ac:dyDescent="0.2">
      <c r="A361" s="140"/>
      <c r="B361" s="14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ht="15.75" customHeight="1" x14ac:dyDescent="0.2">
      <c r="A362" s="140"/>
      <c r="B362" s="14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ht="15.75" customHeight="1" x14ac:dyDescent="0.2">
      <c r="A363" s="140"/>
      <c r="B363" s="14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ht="15.75" customHeight="1" x14ac:dyDescent="0.2">
      <c r="A364" s="140"/>
      <c r="B364" s="14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ht="15.75" customHeight="1" x14ac:dyDescent="0.2">
      <c r="A365" s="140"/>
      <c r="B365" s="14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ht="15.75" customHeight="1" x14ac:dyDescent="0.2">
      <c r="A366" s="140"/>
      <c r="B366" s="14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ht="15.75" customHeight="1" x14ac:dyDescent="0.2">
      <c r="A367" s="140"/>
      <c r="B367" s="14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ht="15.75" customHeight="1" x14ac:dyDescent="0.2">
      <c r="A368" s="140"/>
      <c r="B368" s="14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ht="15.75" customHeight="1" x14ac:dyDescent="0.2">
      <c r="A369" s="140"/>
      <c r="B369" s="14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ht="15.75" customHeight="1" x14ac:dyDescent="0.2">
      <c r="A370" s="140"/>
      <c r="B370" s="14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ht="15.75" customHeight="1" x14ac:dyDescent="0.2">
      <c r="A371" s="140"/>
      <c r="B371" s="14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ht="15.75" customHeight="1" x14ac:dyDescent="0.2">
      <c r="A372" s="140"/>
      <c r="B372" s="14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15.75" customHeight="1" x14ac:dyDescent="0.2">
      <c r="A373" s="140"/>
      <c r="B373" s="14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5.75" customHeight="1" x14ac:dyDescent="0.2">
      <c r="A374" s="140"/>
      <c r="B374" s="14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5.75" customHeight="1" x14ac:dyDescent="0.2">
      <c r="A375" s="140"/>
      <c r="B375" s="14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5.75" customHeight="1" x14ac:dyDescent="0.2">
      <c r="A376" s="140"/>
      <c r="B376" s="14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ht="15.75" customHeight="1" x14ac:dyDescent="0.2">
      <c r="A377" s="140"/>
      <c r="B377" s="14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ht="15.75" customHeight="1" x14ac:dyDescent="0.2">
      <c r="A378" s="140"/>
      <c r="B378" s="14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ht="15.75" customHeight="1" x14ac:dyDescent="0.2">
      <c r="A379" s="140"/>
      <c r="B379" s="14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ht="15.75" customHeight="1" x14ac:dyDescent="0.2">
      <c r="A380" s="140"/>
      <c r="B380" s="14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ht="15.75" customHeight="1" x14ac:dyDescent="0.2">
      <c r="A381" s="140"/>
      <c r="B381" s="14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ht="15.75" customHeight="1" x14ac:dyDescent="0.2">
      <c r="A382" s="140"/>
      <c r="B382" s="14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ht="15.75" customHeight="1" x14ac:dyDescent="0.2">
      <c r="A383" s="140"/>
      <c r="B383" s="14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ht="15.75" customHeight="1" x14ac:dyDescent="0.2">
      <c r="A384" s="140"/>
      <c r="B384" s="14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ht="15.75" customHeight="1" x14ac:dyDescent="0.2">
      <c r="A385" s="140"/>
      <c r="B385" s="14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15.75" customHeight="1" x14ac:dyDescent="0.2">
      <c r="A386" s="140"/>
      <c r="B386" s="14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5.75" customHeight="1" x14ac:dyDescent="0.2">
      <c r="A387" s="140"/>
      <c r="B387" s="14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5.75" customHeight="1" x14ac:dyDescent="0.2">
      <c r="A388" s="140"/>
      <c r="B388" s="14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5.75" customHeight="1" x14ac:dyDescent="0.2">
      <c r="A389" s="140"/>
      <c r="B389" s="14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ht="15.75" customHeight="1" x14ac:dyDescent="0.2">
      <c r="A390" s="140"/>
      <c r="B390" s="14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ht="15.75" customHeight="1" x14ac:dyDescent="0.2">
      <c r="A391" s="140"/>
      <c r="B391" s="14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ht="15.75" customHeight="1" x14ac:dyDescent="0.2">
      <c r="A392" s="140"/>
      <c r="B392" s="14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ht="15.75" customHeight="1" x14ac:dyDescent="0.2">
      <c r="A393" s="140"/>
      <c r="B393" s="14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ht="15.75" customHeight="1" x14ac:dyDescent="0.2">
      <c r="A394" s="140"/>
      <c r="B394" s="14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ht="15.75" customHeight="1" x14ac:dyDescent="0.2">
      <c r="A395" s="140"/>
      <c r="B395" s="14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ht="15.75" customHeight="1" x14ac:dyDescent="0.2">
      <c r="A396" s="140"/>
      <c r="B396" s="14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ht="15.75" customHeight="1" x14ac:dyDescent="0.2">
      <c r="A397" s="140"/>
      <c r="B397" s="14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ht="15.75" customHeight="1" x14ac:dyDescent="0.2">
      <c r="A398" s="140"/>
      <c r="B398" s="14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ht="15.75" customHeight="1" x14ac:dyDescent="0.2">
      <c r="A399" s="140"/>
      <c r="B399" s="14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ht="15.75" customHeight="1" x14ac:dyDescent="0.2">
      <c r="A400" s="140"/>
      <c r="B400" s="14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ht="15.75" customHeight="1" x14ac:dyDescent="0.2">
      <c r="A401" s="140"/>
      <c r="B401" s="14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ht="15.75" customHeight="1" x14ac:dyDescent="0.2">
      <c r="A402" s="140"/>
      <c r="B402" s="14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ht="15.75" customHeight="1" x14ac:dyDescent="0.2">
      <c r="A403" s="140"/>
      <c r="B403" s="14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ht="15.75" customHeight="1" x14ac:dyDescent="0.2">
      <c r="A404" s="140"/>
      <c r="B404" s="14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ht="15.75" customHeight="1" x14ac:dyDescent="0.2">
      <c r="A405" s="140"/>
      <c r="B405" s="14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ht="15.75" customHeight="1" x14ac:dyDescent="0.2">
      <c r="A406" s="140"/>
      <c r="B406" s="14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ht="15.75" customHeight="1" x14ac:dyDescent="0.2">
      <c r="A407" s="140"/>
      <c r="B407" s="14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ht="15.75" customHeight="1" x14ac:dyDescent="0.2">
      <c r="A408" s="140"/>
      <c r="B408" s="14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ht="15.75" customHeight="1" x14ac:dyDescent="0.2">
      <c r="A409" s="140"/>
      <c r="B409" s="14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ht="15.75" customHeight="1" x14ac:dyDescent="0.2">
      <c r="A410" s="140"/>
      <c r="B410" s="14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ht="15.75" customHeight="1" x14ac:dyDescent="0.2">
      <c r="A411" s="140"/>
      <c r="B411" s="14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ht="15.75" customHeight="1" x14ac:dyDescent="0.2">
      <c r="A412" s="140"/>
      <c r="B412" s="14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ht="15.75" customHeight="1" x14ac:dyDescent="0.2">
      <c r="A413" s="140"/>
      <c r="B413" s="14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ht="15.75" customHeight="1" x14ac:dyDescent="0.2">
      <c r="A414" s="140"/>
      <c r="B414" s="14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ht="15.75" customHeight="1" x14ac:dyDescent="0.2">
      <c r="A415" s="140"/>
      <c r="B415" s="14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ht="15.75" customHeight="1" x14ac:dyDescent="0.2">
      <c r="A416" s="140"/>
      <c r="B416" s="14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ht="15.75" customHeight="1" x14ac:dyDescent="0.2">
      <c r="A417" s="140"/>
      <c r="B417" s="14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ht="15.75" customHeight="1" x14ac:dyDescent="0.2">
      <c r="A418" s="140"/>
      <c r="B418" s="14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ht="15.75" customHeight="1" x14ac:dyDescent="0.2">
      <c r="A419" s="140"/>
      <c r="B419" s="14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ht="15.75" customHeight="1" x14ac:dyDescent="0.2">
      <c r="A420" s="140"/>
      <c r="B420" s="14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ht="15.75" customHeight="1" x14ac:dyDescent="0.2">
      <c r="A421" s="140"/>
      <c r="B421" s="14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ht="15.75" customHeight="1" x14ac:dyDescent="0.2">
      <c r="A422" s="140"/>
      <c r="B422" s="14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ht="15.75" customHeight="1" x14ac:dyDescent="0.2">
      <c r="A423" s="140"/>
      <c r="B423" s="14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ht="15.75" customHeight="1" x14ac:dyDescent="0.2">
      <c r="A424" s="140"/>
      <c r="B424" s="14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ht="15.75" customHeight="1" x14ac:dyDescent="0.2">
      <c r="A425" s="140"/>
      <c r="B425" s="14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ht="15.75" customHeight="1" x14ac:dyDescent="0.2">
      <c r="A426" s="140"/>
      <c r="B426" s="14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ht="15.75" customHeight="1" x14ac:dyDescent="0.2">
      <c r="A427" s="140"/>
      <c r="B427" s="14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ht="15.75" customHeight="1" x14ac:dyDescent="0.2">
      <c r="A428" s="140"/>
      <c r="B428" s="14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ht="15.75" customHeight="1" x14ac:dyDescent="0.2">
      <c r="A429" s="140"/>
      <c r="B429" s="14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ht="15.75" customHeight="1" x14ac:dyDescent="0.2">
      <c r="A430" s="140"/>
      <c r="B430" s="14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ht="15.75" customHeight="1" x14ac:dyDescent="0.2">
      <c r="A431" s="140"/>
      <c r="B431" s="14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ht="15.75" customHeight="1" x14ac:dyDescent="0.2">
      <c r="A432" s="140"/>
      <c r="B432" s="14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ht="15.75" customHeight="1" x14ac:dyDescent="0.2">
      <c r="A433" s="140"/>
      <c r="B433" s="14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ht="15.75" customHeight="1" x14ac:dyDescent="0.2">
      <c r="A434" s="140"/>
      <c r="B434" s="14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ht="15.75" customHeight="1" x14ac:dyDescent="0.2">
      <c r="A435" s="140"/>
      <c r="B435" s="14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ht="15.75" customHeight="1" x14ac:dyDescent="0.2">
      <c r="A436" s="140"/>
      <c r="B436" s="14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ht="15.75" customHeight="1" x14ac:dyDescent="0.2">
      <c r="A437" s="140"/>
      <c r="B437" s="14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ht="15.75" customHeight="1" x14ac:dyDescent="0.2">
      <c r="A438" s="140"/>
      <c r="B438" s="14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ht="15.75" customHeight="1" x14ac:dyDescent="0.2">
      <c r="A439" s="140"/>
      <c r="B439" s="14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ht="15.75" customHeight="1" x14ac:dyDescent="0.2">
      <c r="A440" s="140"/>
      <c r="B440" s="14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ht="15.75" customHeight="1" x14ac:dyDescent="0.2">
      <c r="A441" s="140"/>
      <c r="B441" s="14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ht="15.75" customHeight="1" x14ac:dyDescent="0.2">
      <c r="A442" s="140"/>
      <c r="B442" s="14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ht="15.75" customHeight="1" x14ac:dyDescent="0.2">
      <c r="A443" s="140"/>
      <c r="B443" s="14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ht="15.75" customHeight="1" x14ac:dyDescent="0.2">
      <c r="A444" s="140"/>
      <c r="B444" s="14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ht="15.75" customHeight="1" x14ac:dyDescent="0.2">
      <c r="A445" s="140"/>
      <c r="B445" s="14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ht="15.75" customHeight="1" x14ac:dyDescent="0.2">
      <c r="A446" s="140"/>
      <c r="B446" s="14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ht="15.75" customHeight="1" x14ac:dyDescent="0.2">
      <c r="A447" s="140"/>
      <c r="B447" s="14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ht="15.75" customHeight="1" x14ac:dyDescent="0.2">
      <c r="A448" s="140"/>
      <c r="B448" s="14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15.75" customHeight="1" x14ac:dyDescent="0.2">
      <c r="A449" s="140"/>
      <c r="B449" s="14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ht="15.75" customHeight="1" x14ac:dyDescent="0.2">
      <c r="A450" s="140"/>
      <c r="B450" s="14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ht="15.75" customHeight="1" x14ac:dyDescent="0.2">
      <c r="A451" s="140"/>
      <c r="B451" s="14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ht="15.75" customHeight="1" x14ac:dyDescent="0.2">
      <c r="A452" s="140"/>
      <c r="B452" s="14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ht="15.75" customHeight="1" x14ac:dyDescent="0.2">
      <c r="A453" s="140"/>
      <c r="B453" s="14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ht="15.75" customHeight="1" x14ac:dyDescent="0.2">
      <c r="A454" s="140"/>
      <c r="B454" s="14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ht="15.75" customHeight="1" x14ac:dyDescent="0.2">
      <c r="A455" s="140"/>
      <c r="B455" s="14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ht="15.75" customHeight="1" x14ac:dyDescent="0.2">
      <c r="A456" s="140"/>
      <c r="B456" s="14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ht="15.75" customHeight="1" x14ac:dyDescent="0.2">
      <c r="A457" s="140"/>
      <c r="B457" s="14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ht="15.75" customHeight="1" x14ac:dyDescent="0.2">
      <c r="A458" s="140"/>
      <c r="B458" s="14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ht="15.75" customHeight="1" x14ac:dyDescent="0.2">
      <c r="A459" s="140"/>
      <c r="B459" s="14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ht="15.75" customHeight="1" x14ac:dyDescent="0.2">
      <c r="A460" s="140"/>
      <c r="B460" s="14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ht="15.75" customHeight="1" x14ac:dyDescent="0.2">
      <c r="A461" s="140"/>
      <c r="B461" s="14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ht="15.75" customHeight="1" x14ac:dyDescent="0.2">
      <c r="A462" s="140"/>
      <c r="B462" s="14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ht="15.75" customHeight="1" x14ac:dyDescent="0.2">
      <c r="A463" s="140"/>
      <c r="B463" s="14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ht="15.75" customHeight="1" x14ac:dyDescent="0.2">
      <c r="A464" s="140"/>
      <c r="B464" s="14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ht="15.75" customHeight="1" x14ac:dyDescent="0.2">
      <c r="A465" s="140"/>
      <c r="B465" s="14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ht="15.75" customHeight="1" x14ac:dyDescent="0.2">
      <c r="A466" s="140"/>
      <c r="B466" s="14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ht="15.75" customHeight="1" x14ac:dyDescent="0.2">
      <c r="A467" s="140"/>
      <c r="B467" s="14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ht="15.75" customHeight="1" x14ac:dyDescent="0.2">
      <c r="A468" s="140"/>
      <c r="B468" s="14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ht="15.75" customHeight="1" x14ac:dyDescent="0.2">
      <c r="A469" s="140"/>
      <c r="B469" s="14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ht="15.75" customHeight="1" x14ac:dyDescent="0.2">
      <c r="A470" s="140"/>
      <c r="B470" s="14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ht="15.75" customHeight="1" x14ac:dyDescent="0.2">
      <c r="A471" s="140"/>
      <c r="B471" s="14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ht="15.75" customHeight="1" x14ac:dyDescent="0.2">
      <c r="A472" s="140"/>
      <c r="B472" s="14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ht="15.75" customHeight="1" x14ac:dyDescent="0.2">
      <c r="A473" s="140"/>
      <c r="B473" s="14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ht="15.75" customHeight="1" x14ac:dyDescent="0.2">
      <c r="A474" s="140"/>
      <c r="B474" s="14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ht="15.75" customHeight="1" x14ac:dyDescent="0.2">
      <c r="A475" s="140"/>
      <c r="B475" s="14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ht="15.75" customHeight="1" x14ac:dyDescent="0.2">
      <c r="A476" s="140"/>
      <c r="B476" s="14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ht="15.75" customHeight="1" x14ac:dyDescent="0.2">
      <c r="A477" s="140"/>
      <c r="B477" s="14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ht="15.75" customHeight="1" x14ac:dyDescent="0.2">
      <c r="A478" s="140"/>
      <c r="B478" s="14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ht="15.75" customHeight="1" x14ac:dyDescent="0.2">
      <c r="A479" s="140"/>
      <c r="B479" s="14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ht="15.75" customHeight="1" x14ac:dyDescent="0.2">
      <c r="A480" s="140"/>
      <c r="B480" s="14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ht="15.75" customHeight="1" x14ac:dyDescent="0.2">
      <c r="A481" s="140"/>
      <c r="B481" s="14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ht="15.75" customHeight="1" x14ac:dyDescent="0.2">
      <c r="A482" s="140"/>
      <c r="B482" s="14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ht="15.75" customHeight="1" x14ac:dyDescent="0.2">
      <c r="A483" s="140"/>
      <c r="B483" s="14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ht="15.75" customHeight="1" x14ac:dyDescent="0.2">
      <c r="A484" s="140"/>
      <c r="B484" s="14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ht="15.75" customHeight="1" x14ac:dyDescent="0.2">
      <c r="A485" s="140"/>
      <c r="B485" s="14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ht="15.75" customHeight="1" x14ac:dyDescent="0.2">
      <c r="A486" s="140"/>
      <c r="B486" s="14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ht="15.75" customHeight="1" x14ac:dyDescent="0.2">
      <c r="A487" s="140"/>
      <c r="B487" s="14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ht="15.75" customHeight="1" x14ac:dyDescent="0.2">
      <c r="A488" s="140"/>
      <c r="B488" s="14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ht="15.75" customHeight="1" x14ac:dyDescent="0.2">
      <c r="A489" s="140"/>
      <c r="B489" s="14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ht="15.75" customHeight="1" x14ac:dyDescent="0.2">
      <c r="A490" s="140"/>
      <c r="B490" s="14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ht="15.75" customHeight="1" x14ac:dyDescent="0.2">
      <c r="A491" s="140"/>
      <c r="B491" s="14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ht="15.75" customHeight="1" x14ac:dyDescent="0.2">
      <c r="A492" s="140"/>
      <c r="B492" s="14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ht="15.75" customHeight="1" x14ac:dyDescent="0.2">
      <c r="A493" s="140"/>
      <c r="B493" s="14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ht="15.75" customHeight="1" x14ac:dyDescent="0.2">
      <c r="A494" s="140"/>
      <c r="B494" s="14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ht="15.75" customHeight="1" x14ac:dyDescent="0.2">
      <c r="A495" s="140"/>
      <c r="B495" s="14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ht="15.75" customHeight="1" x14ac:dyDescent="0.2">
      <c r="A496" s="140"/>
      <c r="B496" s="14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ht="15.75" customHeight="1" x14ac:dyDescent="0.2">
      <c r="A497" s="140"/>
      <c r="B497" s="14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ht="15.75" customHeight="1" x14ac:dyDescent="0.2">
      <c r="A498" s="140"/>
      <c r="B498" s="14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ht="15.75" customHeight="1" x14ac:dyDescent="0.2">
      <c r="A499" s="140"/>
      <c r="B499" s="14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ht="15.75" customHeight="1" x14ac:dyDescent="0.2">
      <c r="A500" s="140"/>
      <c r="B500" s="14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ht="15.75" customHeight="1" x14ac:dyDescent="0.2">
      <c r="A501" s="140"/>
      <c r="B501" s="14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ht="15.75" customHeight="1" x14ac:dyDescent="0.2">
      <c r="A502" s="140"/>
      <c r="B502" s="14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ht="15.75" customHeight="1" x14ac:dyDescent="0.2">
      <c r="A503" s="140"/>
      <c r="B503" s="14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ht="15.75" customHeight="1" x14ac:dyDescent="0.2">
      <c r="A504" s="140"/>
      <c r="B504" s="14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ht="15.75" customHeight="1" x14ac:dyDescent="0.2">
      <c r="A505" s="140"/>
      <c r="B505" s="14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ht="15.75" customHeight="1" x14ac:dyDescent="0.2">
      <c r="A506" s="140"/>
      <c r="B506" s="14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ht="15.75" customHeight="1" x14ac:dyDescent="0.2">
      <c r="A507" s="140"/>
      <c r="B507" s="14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ht="15.75" customHeight="1" x14ac:dyDescent="0.2">
      <c r="A508" s="140"/>
      <c r="B508" s="14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ht="15.75" customHeight="1" x14ac:dyDescent="0.2">
      <c r="A509" s="140"/>
      <c r="B509" s="14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ht="15.75" customHeight="1" x14ac:dyDescent="0.2">
      <c r="A510" s="140"/>
      <c r="B510" s="14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ht="15.75" customHeight="1" x14ac:dyDescent="0.2">
      <c r="A511" s="140"/>
      <c r="B511" s="14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ht="15.75" customHeight="1" x14ac:dyDescent="0.2">
      <c r="A512" s="140"/>
      <c r="B512" s="14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ht="15.75" customHeight="1" x14ac:dyDescent="0.2">
      <c r="A513" s="140"/>
      <c r="B513" s="14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ht="15.75" customHeight="1" x14ac:dyDescent="0.2">
      <c r="A514" s="140"/>
      <c r="B514" s="14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ht="15.75" customHeight="1" x14ac:dyDescent="0.2">
      <c r="A515" s="140"/>
      <c r="B515" s="14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ht="15.75" customHeight="1" x14ac:dyDescent="0.2">
      <c r="A516" s="140"/>
      <c r="B516" s="14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ht="15.75" customHeight="1" x14ac:dyDescent="0.2">
      <c r="A517" s="140"/>
      <c r="B517" s="14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ht="15.75" customHeight="1" x14ac:dyDescent="0.2">
      <c r="A518" s="140"/>
      <c r="B518" s="14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ht="15.75" customHeight="1" x14ac:dyDescent="0.2">
      <c r="A519" s="140"/>
      <c r="B519" s="14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ht="15.75" customHeight="1" x14ac:dyDescent="0.2">
      <c r="A520" s="140"/>
      <c r="B520" s="14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ht="15.75" customHeight="1" x14ac:dyDescent="0.2">
      <c r="A521" s="140"/>
      <c r="B521" s="14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ht="15.75" customHeight="1" x14ac:dyDescent="0.2">
      <c r="A522" s="140"/>
      <c r="B522" s="14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ht="15.75" customHeight="1" x14ac:dyDescent="0.2">
      <c r="A523" s="140"/>
      <c r="B523" s="14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ht="15.75" customHeight="1" x14ac:dyDescent="0.2">
      <c r="A524" s="140"/>
      <c r="B524" s="14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ht="15.75" customHeight="1" x14ac:dyDescent="0.2">
      <c r="A525" s="140"/>
      <c r="B525" s="14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ht="15.75" customHeight="1" x14ac:dyDescent="0.2">
      <c r="A526" s="140"/>
      <c r="B526" s="14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ht="15.75" customHeight="1" x14ac:dyDescent="0.2">
      <c r="A527" s="140"/>
      <c r="B527" s="14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ht="15.75" customHeight="1" x14ac:dyDescent="0.2">
      <c r="A528" s="140"/>
      <c r="B528" s="14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ht="15.75" customHeight="1" x14ac:dyDescent="0.2">
      <c r="A529" s="140"/>
      <c r="B529" s="14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ht="15.75" customHeight="1" x14ac:dyDescent="0.2">
      <c r="A530" s="140"/>
      <c r="B530" s="14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ht="15.75" customHeight="1" x14ac:dyDescent="0.2">
      <c r="A531" s="140"/>
      <c r="B531" s="14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ht="15.75" customHeight="1" x14ac:dyDescent="0.2">
      <c r="A532" s="140"/>
      <c r="B532" s="14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ht="15.75" customHeight="1" x14ac:dyDescent="0.2">
      <c r="A533" s="140"/>
      <c r="B533" s="14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t="15.75" customHeight="1" x14ac:dyDescent="0.2">
      <c r="A534" s="140"/>
      <c r="B534" s="14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t="15.75" customHeight="1" x14ac:dyDescent="0.2">
      <c r="A535" s="140"/>
      <c r="B535" s="14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ht="15.75" customHeight="1" x14ac:dyDescent="0.2">
      <c r="A536" s="140"/>
      <c r="B536" s="14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ht="15.75" customHeight="1" x14ac:dyDescent="0.2">
      <c r="A537" s="140"/>
      <c r="B537" s="14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ht="15.75" customHeight="1" x14ac:dyDescent="0.2">
      <c r="A538" s="140"/>
      <c r="B538" s="14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ht="15.75" customHeight="1" x14ac:dyDescent="0.2">
      <c r="A539" s="140"/>
      <c r="B539" s="14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ht="15.75" customHeight="1" x14ac:dyDescent="0.2">
      <c r="A540" s="140"/>
      <c r="B540" s="14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ht="15.75" customHeight="1" x14ac:dyDescent="0.2">
      <c r="A541" s="140"/>
      <c r="B541" s="14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ht="15.75" customHeight="1" x14ac:dyDescent="0.2">
      <c r="A542" s="140"/>
      <c r="B542" s="14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ht="15.75" customHeight="1" x14ac:dyDescent="0.2">
      <c r="A543" s="140"/>
      <c r="B543" s="14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ht="15.75" customHeight="1" x14ac:dyDescent="0.2">
      <c r="A544" s="140"/>
      <c r="B544" s="14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ht="15.75" customHeight="1" x14ac:dyDescent="0.2">
      <c r="A545" s="140"/>
      <c r="B545" s="14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ht="15.75" customHeight="1" x14ac:dyDescent="0.2">
      <c r="A546" s="140"/>
      <c r="B546" s="14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ht="15.75" customHeight="1" x14ac:dyDescent="0.2">
      <c r="A547" s="140"/>
      <c r="B547" s="14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ht="15.75" customHeight="1" x14ac:dyDescent="0.2">
      <c r="A548" s="140"/>
      <c r="B548" s="14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ht="15.75" customHeight="1" x14ac:dyDescent="0.2">
      <c r="A549" s="140"/>
      <c r="B549" s="14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ht="15.75" customHeight="1" x14ac:dyDescent="0.2">
      <c r="A550" s="140"/>
      <c r="B550" s="14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ht="15.75" customHeight="1" x14ac:dyDescent="0.2">
      <c r="A551" s="140"/>
      <c r="B551" s="14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ht="15.75" customHeight="1" x14ac:dyDescent="0.2">
      <c r="A552" s="140"/>
      <c r="B552" s="14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ht="15.75" customHeight="1" x14ac:dyDescent="0.2">
      <c r="A553" s="140"/>
      <c r="B553" s="14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ht="15.75" customHeight="1" x14ac:dyDescent="0.2">
      <c r="A554" s="140"/>
      <c r="B554" s="14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ht="15.75" customHeight="1" x14ac:dyDescent="0.2">
      <c r="A555" s="140"/>
      <c r="B555" s="14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ht="15.75" customHeight="1" x14ac:dyDescent="0.2">
      <c r="A556" s="140"/>
      <c r="B556" s="14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ht="15.75" customHeight="1" x14ac:dyDescent="0.2">
      <c r="A557" s="140"/>
      <c r="B557" s="14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ht="15.75" customHeight="1" x14ac:dyDescent="0.2">
      <c r="A558" s="140"/>
      <c r="B558" s="14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ht="15.75" customHeight="1" x14ac:dyDescent="0.2">
      <c r="A559" s="140"/>
      <c r="B559" s="14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ht="15.75" customHeight="1" x14ac:dyDescent="0.2">
      <c r="A560" s="140"/>
      <c r="B560" s="14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ht="15.75" customHeight="1" x14ac:dyDescent="0.2">
      <c r="A561" s="140"/>
      <c r="B561" s="14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ht="15.75" customHeight="1" x14ac:dyDescent="0.2">
      <c r="A562" s="140"/>
      <c r="B562" s="14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ht="15.75" customHeight="1" x14ac:dyDescent="0.2">
      <c r="A563" s="140"/>
      <c r="B563" s="14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ht="15.75" customHeight="1" x14ac:dyDescent="0.2">
      <c r="A564" s="140"/>
      <c r="B564" s="14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ht="15.75" customHeight="1" x14ac:dyDescent="0.2">
      <c r="A565" s="140"/>
      <c r="B565" s="14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ht="15.75" customHeight="1" x14ac:dyDescent="0.2">
      <c r="A566" s="140"/>
      <c r="B566" s="14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ht="15.75" customHeight="1" x14ac:dyDescent="0.2">
      <c r="A567" s="140"/>
      <c r="B567" s="14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ht="15.75" customHeight="1" x14ac:dyDescent="0.2">
      <c r="A568" s="140"/>
      <c r="B568" s="14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ht="15.75" customHeight="1" x14ac:dyDescent="0.2">
      <c r="A569" s="140"/>
      <c r="B569" s="14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ht="15.75" customHeight="1" x14ac:dyDescent="0.2">
      <c r="A570" s="140"/>
      <c r="B570" s="14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ht="15.75" customHeight="1" x14ac:dyDescent="0.2">
      <c r="A571" s="140"/>
      <c r="B571" s="14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ht="15.75" customHeight="1" x14ac:dyDescent="0.2">
      <c r="A572" s="140"/>
      <c r="B572" s="14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ht="15.75" customHeight="1" x14ac:dyDescent="0.2">
      <c r="A573" s="140"/>
      <c r="B573" s="14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ht="15.75" customHeight="1" x14ac:dyDescent="0.2">
      <c r="A574" s="140"/>
      <c r="B574" s="14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ht="15.75" customHeight="1" x14ac:dyDescent="0.2">
      <c r="A575" s="140"/>
      <c r="B575" s="14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ht="15.75" customHeight="1" x14ac:dyDescent="0.2">
      <c r="A576" s="140"/>
      <c r="B576" s="14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ht="15.75" customHeight="1" x14ac:dyDescent="0.2">
      <c r="A577" s="140"/>
      <c r="B577" s="14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ht="15.75" customHeight="1" x14ac:dyDescent="0.2">
      <c r="A578" s="140"/>
      <c r="B578" s="14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ht="15.75" customHeight="1" x14ac:dyDescent="0.2">
      <c r="A579" s="140"/>
      <c r="B579" s="14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ht="15.75" customHeight="1" x14ac:dyDescent="0.2">
      <c r="A580" s="140"/>
      <c r="B580" s="14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ht="15.75" customHeight="1" x14ac:dyDescent="0.2">
      <c r="A581" s="140"/>
      <c r="B581" s="14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ht="15.75" customHeight="1" x14ac:dyDescent="0.2">
      <c r="A582" s="140"/>
      <c r="B582" s="14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ht="15.75" customHeight="1" x14ac:dyDescent="0.2">
      <c r="A583" s="140"/>
      <c r="B583" s="14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ht="15.75" customHeight="1" x14ac:dyDescent="0.2">
      <c r="A584" s="140"/>
      <c r="B584" s="14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ht="15.75" customHeight="1" x14ac:dyDescent="0.2">
      <c r="A585" s="140"/>
      <c r="B585" s="14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ht="15.75" customHeight="1" x14ac:dyDescent="0.2">
      <c r="A586" s="140"/>
      <c r="B586" s="14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ht="15.75" customHeight="1" x14ac:dyDescent="0.2">
      <c r="A587" s="140"/>
      <c r="B587" s="14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ht="15.75" customHeight="1" x14ac:dyDescent="0.2">
      <c r="A588" s="140"/>
      <c r="B588" s="14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ht="15.75" customHeight="1" x14ac:dyDescent="0.2">
      <c r="A589" s="140"/>
      <c r="B589" s="14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ht="15.75" customHeight="1" x14ac:dyDescent="0.2">
      <c r="A590" s="140"/>
      <c r="B590" s="14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ht="15.75" customHeight="1" x14ac:dyDescent="0.2">
      <c r="A591" s="140"/>
      <c r="B591" s="14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ht="15.75" customHeight="1" x14ac:dyDescent="0.2">
      <c r="A592" s="140"/>
      <c r="B592" s="14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ht="15.75" customHeight="1" x14ac:dyDescent="0.2">
      <c r="A593" s="140"/>
      <c r="B593" s="14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ht="15.75" customHeight="1" x14ac:dyDescent="0.2">
      <c r="A594" s="140"/>
      <c r="B594" s="14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ht="15.75" customHeight="1" x14ac:dyDescent="0.2">
      <c r="A595" s="140"/>
      <c r="B595" s="14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ht="15.75" customHeight="1" x14ac:dyDescent="0.2">
      <c r="A596" s="140"/>
      <c r="B596" s="14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ht="15.75" customHeight="1" x14ac:dyDescent="0.2">
      <c r="A597" s="140"/>
      <c r="B597" s="14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ht="15.75" customHeight="1" x14ac:dyDescent="0.2">
      <c r="A598" s="140"/>
      <c r="B598" s="14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ht="15.75" customHeight="1" x14ac:dyDescent="0.2">
      <c r="A599" s="140"/>
      <c r="B599" s="14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ht="15.75" customHeight="1" x14ac:dyDescent="0.2">
      <c r="A600" s="140"/>
      <c r="B600" s="14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ht="15.75" customHeight="1" x14ac:dyDescent="0.2">
      <c r="A601" s="140"/>
      <c r="B601" s="14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ht="15.75" customHeight="1" x14ac:dyDescent="0.2">
      <c r="A602" s="140"/>
      <c r="B602" s="14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ht="15.75" customHeight="1" x14ac:dyDescent="0.2">
      <c r="A603" s="140"/>
      <c r="B603" s="14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ht="15.75" customHeight="1" x14ac:dyDescent="0.2">
      <c r="A604" s="140"/>
      <c r="B604" s="14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ht="15.75" customHeight="1" x14ac:dyDescent="0.2">
      <c r="A605" s="140"/>
      <c r="B605" s="14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ht="15.75" customHeight="1" x14ac:dyDescent="0.2">
      <c r="A606" s="140"/>
      <c r="B606" s="14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ht="15.75" customHeight="1" x14ac:dyDescent="0.2">
      <c r="A607" s="140"/>
      <c r="B607" s="14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ht="15.75" customHeight="1" x14ac:dyDescent="0.2">
      <c r="A608" s="140"/>
      <c r="B608" s="14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ht="15.75" customHeight="1" x14ac:dyDescent="0.2">
      <c r="A609" s="140"/>
      <c r="B609" s="14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ht="15.75" customHeight="1" x14ac:dyDescent="0.2">
      <c r="A610" s="140"/>
      <c r="B610" s="14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ht="15.75" customHeight="1" x14ac:dyDescent="0.2">
      <c r="A611" s="140"/>
      <c r="B611" s="14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ht="15.75" customHeight="1" x14ac:dyDescent="0.2">
      <c r="A612" s="140"/>
      <c r="B612" s="14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ht="15.75" customHeight="1" x14ac:dyDescent="0.2">
      <c r="A613" s="140"/>
      <c r="B613" s="14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ht="15.75" customHeight="1" x14ac:dyDescent="0.2">
      <c r="A614" s="140"/>
      <c r="B614" s="14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ht="15.75" customHeight="1" x14ac:dyDescent="0.2">
      <c r="A615" s="140"/>
      <c r="B615" s="14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ht="15.75" customHeight="1" x14ac:dyDescent="0.2">
      <c r="A616" s="140"/>
      <c r="B616" s="14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ht="15.75" customHeight="1" x14ac:dyDescent="0.2">
      <c r="A617" s="140"/>
      <c r="B617" s="14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ht="15.75" customHeight="1" x14ac:dyDescent="0.2">
      <c r="A618" s="140"/>
      <c r="B618" s="14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ht="15.75" customHeight="1" x14ac:dyDescent="0.2">
      <c r="A619" s="140"/>
      <c r="B619" s="14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ht="15.75" customHeight="1" x14ac:dyDescent="0.2">
      <c r="A620" s="140"/>
      <c r="B620" s="14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ht="15.75" customHeight="1" x14ac:dyDescent="0.2">
      <c r="A621" s="140"/>
      <c r="B621" s="14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ht="15.75" customHeight="1" x14ac:dyDescent="0.2">
      <c r="A622" s="140"/>
      <c r="B622" s="14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ht="15.75" customHeight="1" x14ac:dyDescent="0.2">
      <c r="A623" s="140"/>
      <c r="B623" s="14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ht="15.75" customHeight="1" x14ac:dyDescent="0.2">
      <c r="A624" s="140"/>
      <c r="B624" s="14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ht="15.75" customHeight="1" x14ac:dyDescent="0.2">
      <c r="A625" s="140"/>
      <c r="B625" s="14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ht="15.75" customHeight="1" x14ac:dyDescent="0.2">
      <c r="A626" s="140"/>
      <c r="B626" s="14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ht="15.75" customHeight="1" x14ac:dyDescent="0.2">
      <c r="A627" s="140"/>
      <c r="B627" s="14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ht="15.75" customHeight="1" x14ac:dyDescent="0.2">
      <c r="A628" s="140"/>
      <c r="B628" s="14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ht="15.75" customHeight="1" x14ac:dyDescent="0.2">
      <c r="A629" s="140"/>
      <c r="B629" s="14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ht="15.75" customHeight="1" x14ac:dyDescent="0.2">
      <c r="A630" s="140"/>
      <c r="B630" s="14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ht="15.75" customHeight="1" x14ac:dyDescent="0.2">
      <c r="A631" s="140"/>
      <c r="B631" s="14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ht="15.75" customHeight="1" x14ac:dyDescent="0.2">
      <c r="A632" s="140"/>
      <c r="B632" s="14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ht="15.75" customHeight="1" x14ac:dyDescent="0.2">
      <c r="A633" s="140"/>
      <c r="B633" s="14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ht="15.75" customHeight="1" x14ac:dyDescent="0.2">
      <c r="A634" s="140"/>
      <c r="B634" s="14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ht="15.75" customHeight="1" x14ac:dyDescent="0.2">
      <c r="A635" s="140"/>
      <c r="B635" s="14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ht="15.75" customHeight="1" x14ac:dyDescent="0.2">
      <c r="A636" s="140"/>
      <c r="B636" s="14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ht="15.75" customHeight="1" x14ac:dyDescent="0.2">
      <c r="A637" s="140"/>
      <c r="B637" s="14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ht="15.75" customHeight="1" x14ac:dyDescent="0.2">
      <c r="A638" s="140"/>
      <c r="B638" s="14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ht="15.75" customHeight="1" x14ac:dyDescent="0.2">
      <c r="A639" s="140"/>
      <c r="B639" s="14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ht="15.75" customHeight="1" x14ac:dyDescent="0.2">
      <c r="A640" s="140"/>
      <c r="B640" s="14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ht="15.75" customHeight="1" x14ac:dyDescent="0.2">
      <c r="A641" s="140"/>
      <c r="B641" s="14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ht="15.75" customHeight="1" x14ac:dyDescent="0.2">
      <c r="A642" s="140"/>
      <c r="B642" s="14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ht="15.75" customHeight="1" x14ac:dyDescent="0.2">
      <c r="A643" s="140"/>
      <c r="B643" s="14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ht="15.75" customHeight="1" x14ac:dyDescent="0.2">
      <c r="A644" s="140"/>
      <c r="B644" s="14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ht="15.75" customHeight="1" x14ac:dyDescent="0.2">
      <c r="A645" s="140"/>
      <c r="B645" s="14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ht="15.75" customHeight="1" x14ac:dyDescent="0.2">
      <c r="A646" s="140"/>
      <c r="B646" s="14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ht="15.75" customHeight="1" x14ac:dyDescent="0.2">
      <c r="A647" s="140"/>
      <c r="B647" s="14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ht="15.75" customHeight="1" x14ac:dyDescent="0.2">
      <c r="A648" s="140"/>
      <c r="B648" s="14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ht="15.75" customHeight="1" x14ac:dyDescent="0.2">
      <c r="A649" s="140"/>
      <c r="B649" s="14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ht="15.75" customHeight="1" x14ac:dyDescent="0.2">
      <c r="A650" s="140"/>
      <c r="B650" s="14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ht="15.75" customHeight="1" x14ac:dyDescent="0.2">
      <c r="A651" s="140"/>
      <c r="B651" s="14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ht="15.75" customHeight="1" x14ac:dyDescent="0.2">
      <c r="A652" s="140"/>
      <c r="B652" s="14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ht="15.75" customHeight="1" x14ac:dyDescent="0.2">
      <c r="A653" s="140"/>
      <c r="B653" s="14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ht="15.75" customHeight="1" x14ac:dyDescent="0.2">
      <c r="A654" s="140"/>
      <c r="B654" s="14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ht="15.75" customHeight="1" x14ac:dyDescent="0.2">
      <c r="A655" s="140"/>
      <c r="B655" s="14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ht="15.75" customHeight="1" x14ac:dyDescent="0.2">
      <c r="A656" s="140"/>
      <c r="B656" s="14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ht="15.75" customHeight="1" x14ac:dyDescent="0.2">
      <c r="A657" s="140"/>
      <c r="B657" s="14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ht="15.75" customHeight="1" x14ac:dyDescent="0.2">
      <c r="A658" s="140"/>
      <c r="B658" s="14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ht="15.75" customHeight="1" x14ac:dyDescent="0.2">
      <c r="A659" s="140"/>
      <c r="B659" s="14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ht="15.75" customHeight="1" x14ac:dyDescent="0.2">
      <c r="A660" s="140"/>
      <c r="B660" s="14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ht="15.75" customHeight="1" x14ac:dyDescent="0.2">
      <c r="A661" s="140"/>
      <c r="B661" s="14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ht="15.75" customHeight="1" x14ac:dyDescent="0.2">
      <c r="A662" s="140"/>
      <c r="B662" s="14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ht="15.75" customHeight="1" x14ac:dyDescent="0.2">
      <c r="A663" s="140"/>
      <c r="B663" s="14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ht="15.75" customHeight="1" x14ac:dyDescent="0.2">
      <c r="A664" s="140"/>
      <c r="B664" s="14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ht="15.75" customHeight="1" x14ac:dyDescent="0.2">
      <c r="A665" s="140"/>
      <c r="B665" s="14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ht="15.75" customHeight="1" x14ac:dyDescent="0.2">
      <c r="A666" s="140"/>
      <c r="B666" s="14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ht="15.75" customHeight="1" x14ac:dyDescent="0.2">
      <c r="A667" s="140"/>
      <c r="B667" s="14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ht="15.75" customHeight="1" x14ac:dyDescent="0.2">
      <c r="A668" s="140"/>
      <c r="B668" s="14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ht="15.75" customHeight="1" x14ac:dyDescent="0.2">
      <c r="A669" s="140"/>
      <c r="B669" s="14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ht="15.75" customHeight="1" x14ac:dyDescent="0.2">
      <c r="A670" s="140"/>
      <c r="B670" s="14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ht="15.75" customHeight="1" x14ac:dyDescent="0.2">
      <c r="A671" s="140"/>
      <c r="B671" s="14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ht="15.75" customHeight="1" x14ac:dyDescent="0.2">
      <c r="A672" s="140"/>
      <c r="B672" s="14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ht="15.75" customHeight="1" x14ac:dyDescent="0.2">
      <c r="A673" s="140"/>
      <c r="B673" s="14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ht="15.75" customHeight="1" x14ac:dyDescent="0.2">
      <c r="A674" s="140"/>
      <c r="B674" s="14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ht="15.75" customHeight="1" x14ac:dyDescent="0.2">
      <c r="A675" s="140"/>
      <c r="B675" s="14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ht="15.75" customHeight="1" x14ac:dyDescent="0.2">
      <c r="A676" s="140"/>
      <c r="B676" s="14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ht="15.75" customHeight="1" x14ac:dyDescent="0.2">
      <c r="A677" s="140"/>
      <c r="B677" s="14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ht="15.75" customHeight="1" x14ac:dyDescent="0.2">
      <c r="A678" s="140"/>
      <c r="B678" s="14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ht="15.75" customHeight="1" x14ac:dyDescent="0.2">
      <c r="A679" s="140"/>
      <c r="B679" s="14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ht="15.75" customHeight="1" x14ac:dyDescent="0.2">
      <c r="A680" s="140"/>
      <c r="B680" s="14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ht="15.75" customHeight="1" x14ac:dyDescent="0.2">
      <c r="A681" s="140"/>
      <c r="B681" s="14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ht="15.75" customHeight="1" x14ac:dyDescent="0.2">
      <c r="A682" s="140"/>
      <c r="B682" s="14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ht="15.75" customHeight="1" x14ac:dyDescent="0.2">
      <c r="A683" s="140"/>
      <c r="B683" s="14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ht="15.75" customHeight="1" x14ac:dyDescent="0.2">
      <c r="A684" s="140"/>
      <c r="B684" s="14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ht="15.75" customHeight="1" x14ac:dyDescent="0.2">
      <c r="A685" s="140"/>
      <c r="B685" s="14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ht="15.75" customHeight="1" x14ac:dyDescent="0.2">
      <c r="A686" s="140"/>
      <c r="B686" s="14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ht="15.75" customHeight="1" x14ac:dyDescent="0.2">
      <c r="A687" s="140"/>
      <c r="B687" s="14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ht="15.75" customHeight="1" x14ac:dyDescent="0.2">
      <c r="A688" s="140"/>
      <c r="B688" s="14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ht="15.75" customHeight="1" x14ac:dyDescent="0.2">
      <c r="A689" s="140"/>
      <c r="B689" s="14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ht="15.75" customHeight="1" x14ac:dyDescent="0.2">
      <c r="A690" s="140"/>
      <c r="B690" s="14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ht="15.75" customHeight="1" x14ac:dyDescent="0.2">
      <c r="A691" s="140"/>
      <c r="B691" s="14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ht="15.75" customHeight="1" x14ac:dyDescent="0.2">
      <c r="A692" s="140"/>
      <c r="B692" s="14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ht="15.75" customHeight="1" x14ac:dyDescent="0.2">
      <c r="A693" s="140"/>
      <c r="B693" s="14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ht="15.75" customHeight="1" x14ac:dyDescent="0.2">
      <c r="A694" s="140"/>
      <c r="B694" s="14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ht="15.75" customHeight="1" x14ac:dyDescent="0.2">
      <c r="A695" s="140"/>
      <c r="B695" s="14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ht="15.75" customHeight="1" x14ac:dyDescent="0.2">
      <c r="A696" s="140"/>
      <c r="B696" s="14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ht="15.75" customHeight="1" x14ac:dyDescent="0.2">
      <c r="A697" s="140"/>
      <c r="B697" s="14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ht="15.75" customHeight="1" x14ac:dyDescent="0.2">
      <c r="A698" s="140"/>
      <c r="B698" s="14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ht="15.75" customHeight="1" x14ac:dyDescent="0.2">
      <c r="A699" s="140"/>
      <c r="B699" s="14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ht="15.75" customHeight="1" x14ac:dyDescent="0.2">
      <c r="A700" s="140"/>
      <c r="B700" s="14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ht="15.75" customHeight="1" x14ac:dyDescent="0.2">
      <c r="A701" s="140"/>
      <c r="B701" s="14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ht="15.75" customHeight="1" x14ac:dyDescent="0.2">
      <c r="A702" s="140"/>
      <c r="B702" s="14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ht="15.75" customHeight="1" x14ac:dyDescent="0.2">
      <c r="A703" s="140"/>
      <c r="B703" s="14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ht="15.75" customHeight="1" x14ac:dyDescent="0.2">
      <c r="A704" s="140"/>
      <c r="B704" s="14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ht="15.75" customHeight="1" x14ac:dyDescent="0.2">
      <c r="A705" s="140"/>
      <c r="B705" s="14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ht="15.75" customHeight="1" x14ac:dyDescent="0.2">
      <c r="A706" s="140"/>
      <c r="B706" s="14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ht="15.75" customHeight="1" x14ac:dyDescent="0.2">
      <c r="A707" s="140"/>
      <c r="B707" s="14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ht="15.75" customHeight="1" x14ac:dyDescent="0.2">
      <c r="A708" s="140"/>
      <c r="B708" s="14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ht="15.75" customHeight="1" x14ac:dyDescent="0.2">
      <c r="A709" s="140"/>
      <c r="B709" s="14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ht="15.75" customHeight="1" x14ac:dyDescent="0.2">
      <c r="A710" s="140"/>
      <c r="B710" s="14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ht="15.75" customHeight="1" x14ac:dyDescent="0.2">
      <c r="A711" s="140"/>
      <c r="B711" s="14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ht="15.75" customHeight="1" x14ac:dyDescent="0.2">
      <c r="A712" s="140"/>
      <c r="B712" s="14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ht="15.75" customHeight="1" x14ac:dyDescent="0.2">
      <c r="A713" s="140"/>
      <c r="B713" s="14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ht="15.75" customHeight="1" x14ac:dyDescent="0.2">
      <c r="A714" s="140"/>
      <c r="B714" s="14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ht="15.75" customHeight="1" x14ac:dyDescent="0.2">
      <c r="A715" s="140"/>
      <c r="B715" s="14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ht="15.75" customHeight="1" x14ac:dyDescent="0.2">
      <c r="A716" s="140"/>
      <c r="B716" s="14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ht="15.75" customHeight="1" x14ac:dyDescent="0.2">
      <c r="A717" s="140"/>
      <c r="B717" s="14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ht="15.75" customHeight="1" x14ac:dyDescent="0.2">
      <c r="A718" s="140"/>
      <c r="B718" s="14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ht="15.75" customHeight="1" x14ac:dyDescent="0.2">
      <c r="A719" s="140"/>
      <c r="B719" s="14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ht="15.75" customHeight="1" x14ac:dyDescent="0.2">
      <c r="A720" s="140"/>
      <c r="B720" s="14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ht="15.75" customHeight="1" x14ac:dyDescent="0.2">
      <c r="A721" s="140"/>
      <c r="B721" s="14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ht="15.75" customHeight="1" x14ac:dyDescent="0.2">
      <c r="A722" s="140"/>
      <c r="B722" s="14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ht="15.75" customHeight="1" x14ac:dyDescent="0.2">
      <c r="A723" s="140"/>
      <c r="B723" s="14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ht="15.75" customHeight="1" x14ac:dyDescent="0.2">
      <c r="A724" s="140"/>
      <c r="B724" s="14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ht="15.75" customHeight="1" x14ac:dyDescent="0.2">
      <c r="A725" s="140"/>
      <c r="B725" s="14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ht="15.75" customHeight="1" x14ac:dyDescent="0.2">
      <c r="A726" s="140"/>
      <c r="B726" s="14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ht="15.75" customHeight="1" x14ac:dyDescent="0.2">
      <c r="A727" s="140"/>
      <c r="B727" s="14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ht="15.75" customHeight="1" x14ac:dyDescent="0.2">
      <c r="A728" s="140"/>
      <c r="B728" s="14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ht="15.75" customHeight="1" x14ac:dyDescent="0.2">
      <c r="A729" s="140"/>
      <c r="B729" s="14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ht="15.75" customHeight="1" x14ac:dyDescent="0.2">
      <c r="A730" s="140"/>
      <c r="B730" s="14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ht="15.75" customHeight="1" x14ac:dyDescent="0.2">
      <c r="A731" s="140"/>
      <c r="B731" s="14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ht="15.75" customHeight="1" x14ac:dyDescent="0.2">
      <c r="A732" s="140"/>
      <c r="B732" s="14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ht="15.75" customHeight="1" x14ac:dyDescent="0.2">
      <c r="A733" s="140"/>
      <c r="B733" s="14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ht="15.75" customHeight="1" x14ac:dyDescent="0.2">
      <c r="A734" s="140"/>
      <c r="B734" s="14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ht="15.75" customHeight="1" x14ac:dyDescent="0.2">
      <c r="A735" s="140"/>
      <c r="B735" s="14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ht="15.75" customHeight="1" x14ac:dyDescent="0.2">
      <c r="A736" s="140"/>
      <c r="B736" s="14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ht="15.75" customHeight="1" x14ac:dyDescent="0.2">
      <c r="A737" s="140"/>
      <c r="B737" s="14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ht="15.75" customHeight="1" x14ac:dyDescent="0.2">
      <c r="A738" s="140"/>
      <c r="B738" s="14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ht="15.75" customHeight="1" x14ac:dyDescent="0.2">
      <c r="A739" s="140"/>
      <c r="B739" s="14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ht="15.75" customHeight="1" x14ac:dyDescent="0.2">
      <c r="A740" s="140"/>
      <c r="B740" s="14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ht="15.75" customHeight="1" x14ac:dyDescent="0.2">
      <c r="A741" s="140"/>
      <c r="B741" s="14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ht="15.75" customHeight="1" x14ac:dyDescent="0.2">
      <c r="A742" s="140"/>
      <c r="B742" s="14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ht="15.75" customHeight="1" x14ac:dyDescent="0.2">
      <c r="A743" s="140"/>
      <c r="B743" s="14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ht="15.75" customHeight="1" x14ac:dyDescent="0.2">
      <c r="A744" s="140"/>
      <c r="B744" s="14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ht="15.75" customHeight="1" x14ac:dyDescent="0.2">
      <c r="A745" s="140"/>
      <c r="B745" s="14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ht="15.75" customHeight="1" x14ac:dyDescent="0.2">
      <c r="A746" s="140"/>
      <c r="B746" s="14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ht="15.75" customHeight="1" x14ac:dyDescent="0.2">
      <c r="A747" s="140"/>
      <c r="B747" s="14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ht="15.75" customHeight="1" x14ac:dyDescent="0.2">
      <c r="A748" s="140"/>
      <c r="B748" s="14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ht="15.75" customHeight="1" x14ac:dyDescent="0.2">
      <c r="A749" s="140"/>
      <c r="B749" s="14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ht="15.75" customHeight="1" x14ac:dyDescent="0.2">
      <c r="A750" s="140"/>
      <c r="B750" s="14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ht="15.75" customHeight="1" x14ac:dyDescent="0.2">
      <c r="A751" s="140"/>
      <c r="B751" s="14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ht="15.75" customHeight="1" x14ac:dyDescent="0.2">
      <c r="A752" s="140"/>
      <c r="B752" s="14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ht="15.75" customHeight="1" x14ac:dyDescent="0.2">
      <c r="A753" s="140"/>
      <c r="B753" s="14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ht="15.75" customHeight="1" x14ac:dyDescent="0.2">
      <c r="A754" s="140"/>
      <c r="B754" s="14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ht="15.75" customHeight="1" x14ac:dyDescent="0.2">
      <c r="A755" s="140"/>
      <c r="B755" s="14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ht="15.75" customHeight="1" x14ac:dyDescent="0.2">
      <c r="A756" s="140"/>
      <c r="B756" s="14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ht="15.75" customHeight="1" x14ac:dyDescent="0.2">
      <c r="A757" s="140"/>
      <c r="B757" s="14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ht="15.75" customHeight="1" x14ac:dyDescent="0.2">
      <c r="A758" s="140"/>
      <c r="B758" s="14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ht="15.75" customHeight="1" x14ac:dyDescent="0.2">
      <c r="A759" s="140"/>
      <c r="B759" s="14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ht="15.75" customHeight="1" x14ac:dyDescent="0.2">
      <c r="A760" s="140"/>
      <c r="B760" s="14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ht="15.75" customHeight="1" x14ac:dyDescent="0.2">
      <c r="A761" s="140"/>
      <c r="B761" s="14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ht="15.75" customHeight="1" x14ac:dyDescent="0.2">
      <c r="A762" s="140"/>
      <c r="B762" s="14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ht="15.75" customHeight="1" x14ac:dyDescent="0.2">
      <c r="A763" s="140"/>
      <c r="B763" s="14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ht="15.75" customHeight="1" x14ac:dyDescent="0.2">
      <c r="A764" s="140"/>
      <c r="B764" s="14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ht="15.75" customHeight="1" x14ac:dyDescent="0.2">
      <c r="A765" s="140"/>
      <c r="B765" s="14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ht="15.75" customHeight="1" x14ac:dyDescent="0.2">
      <c r="A766" s="140"/>
      <c r="B766" s="14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ht="15.75" customHeight="1" x14ac:dyDescent="0.2">
      <c r="A767" s="140"/>
      <c r="B767" s="14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ht="15.75" customHeight="1" x14ac:dyDescent="0.2">
      <c r="A768" s="140"/>
      <c r="B768" s="14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ht="15.75" customHeight="1" x14ac:dyDescent="0.2">
      <c r="A769" s="140"/>
      <c r="B769" s="14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ht="15.75" customHeight="1" x14ac:dyDescent="0.2">
      <c r="A770" s="140"/>
      <c r="B770" s="14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ht="15.75" customHeight="1" x14ac:dyDescent="0.2">
      <c r="A771" s="140"/>
      <c r="B771" s="14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ht="15.75" customHeight="1" x14ac:dyDescent="0.2">
      <c r="A772" s="140"/>
      <c r="B772" s="14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ht="15.75" customHeight="1" x14ac:dyDescent="0.2">
      <c r="A773" s="140"/>
      <c r="B773" s="14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ht="15.75" customHeight="1" x14ac:dyDescent="0.2">
      <c r="A774" s="140"/>
      <c r="B774" s="14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ht="15.75" customHeight="1" x14ac:dyDescent="0.2">
      <c r="A775" s="140"/>
      <c r="B775" s="14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ht="15.75" customHeight="1" x14ac:dyDescent="0.2">
      <c r="A776" s="140"/>
      <c r="B776" s="14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ht="15.75" customHeight="1" x14ac:dyDescent="0.2">
      <c r="A777" s="140"/>
      <c r="B777" s="14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ht="15.75" customHeight="1" x14ac:dyDescent="0.2">
      <c r="A778" s="140"/>
      <c r="B778" s="14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ht="15.75" customHeight="1" x14ac:dyDescent="0.2">
      <c r="A779" s="140"/>
      <c r="B779" s="14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ht="15.75" customHeight="1" x14ac:dyDescent="0.2">
      <c r="A780" s="140"/>
      <c r="B780" s="14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ht="15.75" customHeight="1" x14ac:dyDescent="0.2">
      <c r="A781" s="140"/>
      <c r="B781" s="14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ht="15.75" customHeight="1" x14ac:dyDescent="0.2">
      <c r="A782" s="140"/>
      <c r="B782" s="14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ht="15.75" customHeight="1" x14ac:dyDescent="0.2">
      <c r="A783" s="140"/>
      <c r="B783" s="14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ht="15.75" customHeight="1" x14ac:dyDescent="0.2">
      <c r="A784" s="140"/>
      <c r="B784" s="14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ht="15.75" customHeight="1" x14ac:dyDescent="0.2">
      <c r="A785" s="140"/>
      <c r="B785" s="14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ht="15.75" customHeight="1" x14ac:dyDescent="0.2">
      <c r="A786" s="140"/>
      <c r="B786" s="14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ht="15.75" customHeight="1" x14ac:dyDescent="0.2">
      <c r="A787" s="140"/>
      <c r="B787" s="14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ht="15.75" customHeight="1" x14ac:dyDescent="0.2">
      <c r="A788" s="140"/>
      <c r="B788" s="14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ht="15.75" customHeight="1" x14ac:dyDescent="0.2">
      <c r="A789" s="140"/>
      <c r="B789" s="14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ht="15.75" customHeight="1" x14ac:dyDescent="0.2">
      <c r="A790" s="140"/>
      <c r="B790" s="14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ht="15.75" customHeight="1" x14ac:dyDescent="0.2">
      <c r="A791" s="140"/>
      <c r="B791" s="14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ht="15.75" customHeight="1" x14ac:dyDescent="0.2">
      <c r="A792" s="140"/>
      <c r="B792" s="14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ht="15.75" customHeight="1" x14ac:dyDescent="0.2">
      <c r="A793" s="140"/>
      <c r="B793" s="14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ht="15.75" customHeight="1" x14ac:dyDescent="0.2">
      <c r="A794" s="140"/>
      <c r="B794" s="14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ht="15.75" customHeight="1" x14ac:dyDescent="0.2">
      <c r="A795" s="140"/>
      <c r="B795" s="14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ht="15.75" customHeight="1" x14ac:dyDescent="0.2">
      <c r="A796" s="140"/>
      <c r="B796" s="14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ht="15.75" customHeight="1" x14ac:dyDescent="0.2">
      <c r="A797" s="140"/>
      <c r="B797" s="14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ht="15.75" customHeight="1" x14ac:dyDescent="0.2">
      <c r="A798" s="140"/>
      <c r="B798" s="14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ht="15.75" customHeight="1" x14ac:dyDescent="0.2">
      <c r="A799" s="140"/>
      <c r="B799" s="14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ht="15.75" customHeight="1" x14ac:dyDescent="0.2">
      <c r="A800" s="140"/>
      <c r="B800" s="14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ht="15.75" customHeight="1" x14ac:dyDescent="0.2">
      <c r="A801" s="140"/>
      <c r="B801" s="14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ht="15.75" customHeight="1" x14ac:dyDescent="0.2">
      <c r="A802" s="140"/>
      <c r="B802" s="14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ht="15.75" customHeight="1" x14ac:dyDescent="0.2">
      <c r="A803" s="140"/>
      <c r="B803" s="14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ht="15.75" customHeight="1" x14ac:dyDescent="0.2">
      <c r="A804" s="140"/>
      <c r="B804" s="14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ht="15.75" customHeight="1" x14ac:dyDescent="0.2">
      <c r="A805" s="140"/>
      <c r="B805" s="14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ht="15.75" customHeight="1" x14ac:dyDescent="0.2">
      <c r="A806" s="140"/>
      <c r="B806" s="14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ht="15.75" customHeight="1" x14ac:dyDescent="0.2">
      <c r="A807" s="140"/>
      <c r="B807" s="14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ht="15.75" customHeight="1" x14ac:dyDescent="0.2">
      <c r="A808" s="140"/>
      <c r="B808" s="14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ht="15.75" customHeight="1" x14ac:dyDescent="0.2">
      <c r="A809" s="140"/>
      <c r="B809" s="14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ht="15.75" customHeight="1" x14ac:dyDescent="0.2">
      <c r="A810" s="140"/>
      <c r="B810" s="14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ht="15.75" customHeight="1" x14ac:dyDescent="0.2">
      <c r="A811" s="140"/>
      <c r="B811" s="14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ht="15.75" customHeight="1" x14ac:dyDescent="0.2">
      <c r="A812" s="140"/>
      <c r="B812" s="14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ht="15.75" customHeight="1" x14ac:dyDescent="0.2">
      <c r="A813" s="140"/>
      <c r="B813" s="14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ht="15.75" customHeight="1" x14ac:dyDescent="0.2">
      <c r="A814" s="140"/>
      <c r="B814" s="14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ht="15.75" customHeight="1" x14ac:dyDescent="0.2">
      <c r="A815" s="140"/>
      <c r="B815" s="14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ht="15.75" customHeight="1" x14ac:dyDescent="0.2">
      <c r="A816" s="140"/>
      <c r="B816" s="14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ht="15.75" customHeight="1" x14ac:dyDescent="0.2">
      <c r="A817" s="140"/>
      <c r="B817" s="14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ht="15.75" customHeight="1" x14ac:dyDescent="0.2">
      <c r="A818" s="140"/>
      <c r="B818" s="14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ht="15.75" customHeight="1" x14ac:dyDescent="0.2">
      <c r="A819" s="140"/>
      <c r="B819" s="14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ht="15.75" customHeight="1" x14ac:dyDescent="0.2">
      <c r="A820" s="140"/>
      <c r="B820" s="14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ht="15.75" customHeight="1" x14ac:dyDescent="0.2">
      <c r="A821" s="140"/>
      <c r="B821" s="14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ht="15.75" customHeight="1" x14ac:dyDescent="0.2">
      <c r="A822" s="140"/>
      <c r="B822" s="14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ht="15.75" customHeight="1" x14ac:dyDescent="0.2">
      <c r="A823" s="140"/>
      <c r="B823" s="14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ht="15.75" customHeight="1" x14ac:dyDescent="0.2">
      <c r="A824" s="140"/>
      <c r="B824" s="14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ht="15.75" customHeight="1" x14ac:dyDescent="0.2">
      <c r="A825" s="140"/>
      <c r="B825" s="14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ht="15.75" customHeight="1" x14ac:dyDescent="0.2">
      <c r="A826" s="140"/>
      <c r="B826" s="14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ht="15.75" customHeight="1" x14ac:dyDescent="0.2">
      <c r="A827" s="140"/>
      <c r="B827" s="14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ht="15.75" customHeight="1" x14ac:dyDescent="0.2">
      <c r="A828" s="140"/>
      <c r="B828" s="14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ht="15.75" customHeight="1" x14ac:dyDescent="0.2">
      <c r="A829" s="140"/>
      <c r="B829" s="14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ht="15.75" customHeight="1" x14ac:dyDescent="0.2">
      <c r="A830" s="140"/>
      <c r="B830" s="14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ht="15.75" customHeight="1" x14ac:dyDescent="0.2">
      <c r="A831" s="140"/>
      <c r="B831" s="14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ht="15.75" customHeight="1" x14ac:dyDescent="0.2">
      <c r="A832" s="140"/>
      <c r="B832" s="14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ht="15.75" customHeight="1" x14ac:dyDescent="0.2">
      <c r="A833" s="140"/>
      <c r="B833" s="14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ht="15.75" customHeight="1" x14ac:dyDescent="0.2">
      <c r="A834" s="140"/>
      <c r="B834" s="14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ht="15.75" customHeight="1" x14ac:dyDescent="0.2">
      <c r="A835" s="140"/>
      <c r="B835" s="14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ht="15.75" customHeight="1" x14ac:dyDescent="0.2">
      <c r="A836" s="140"/>
      <c r="B836" s="14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ht="15.75" customHeight="1" x14ac:dyDescent="0.2">
      <c r="A837" s="140"/>
      <c r="B837" s="14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ht="15.75" customHeight="1" x14ac:dyDescent="0.2">
      <c r="A838" s="140"/>
      <c r="B838" s="14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ht="15.75" customHeight="1" x14ac:dyDescent="0.2">
      <c r="A839" s="140"/>
      <c r="B839" s="14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ht="15.75" customHeight="1" x14ac:dyDescent="0.2">
      <c r="A840" s="140"/>
      <c r="B840" s="14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ht="15.75" customHeight="1" x14ac:dyDescent="0.2">
      <c r="A841" s="140"/>
      <c r="B841" s="14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ht="15.75" customHeight="1" x14ac:dyDescent="0.2">
      <c r="A842" s="140"/>
      <c r="B842" s="14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ht="15.75" customHeight="1" x14ac:dyDescent="0.2">
      <c r="A843" s="140"/>
      <c r="B843" s="14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ht="15.75" customHeight="1" x14ac:dyDescent="0.2">
      <c r="A844" s="140"/>
      <c r="B844" s="14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ht="15.75" customHeight="1" x14ac:dyDescent="0.2">
      <c r="A845" s="140"/>
      <c r="B845" s="14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ht="15.75" customHeight="1" x14ac:dyDescent="0.2">
      <c r="A846" s="140"/>
      <c r="B846" s="14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ht="15.75" customHeight="1" x14ac:dyDescent="0.2">
      <c r="A847" s="140"/>
      <c r="B847" s="14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ht="15.75" customHeight="1" x14ac:dyDescent="0.2">
      <c r="A848" s="140"/>
      <c r="B848" s="14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ht="15.75" customHeight="1" x14ac:dyDescent="0.2">
      <c r="A849" s="140"/>
      <c r="B849" s="14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ht="15.75" customHeight="1" x14ac:dyDescent="0.2">
      <c r="A850" s="140"/>
      <c r="B850" s="14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ht="15.75" customHeight="1" x14ac:dyDescent="0.2">
      <c r="A851" s="140"/>
      <c r="B851" s="14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ht="15.75" customHeight="1" x14ac:dyDescent="0.2">
      <c r="A852" s="140"/>
      <c r="B852" s="14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ht="15.75" customHeight="1" x14ac:dyDescent="0.2">
      <c r="A853" s="140"/>
      <c r="B853" s="14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ht="15.75" customHeight="1" x14ac:dyDescent="0.2">
      <c r="A854" s="140"/>
      <c r="B854" s="14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ht="15.75" customHeight="1" x14ac:dyDescent="0.2">
      <c r="A855" s="140"/>
      <c r="B855" s="14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ht="15.75" customHeight="1" x14ac:dyDescent="0.2">
      <c r="A856" s="140"/>
      <c r="B856" s="14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ht="15.75" customHeight="1" x14ac:dyDescent="0.2">
      <c r="A857" s="140"/>
      <c r="B857" s="14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ht="15.75" customHeight="1" x14ac:dyDescent="0.2">
      <c r="A858" s="140"/>
      <c r="B858" s="14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ht="15.75" customHeight="1" x14ac:dyDescent="0.2">
      <c r="A859" s="140"/>
      <c r="B859" s="14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ht="15.75" customHeight="1" x14ac:dyDescent="0.2">
      <c r="A860" s="140"/>
      <c r="B860" s="14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ht="15.75" customHeight="1" x14ac:dyDescent="0.2">
      <c r="A861" s="140"/>
      <c r="B861" s="14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ht="15.75" customHeight="1" x14ac:dyDescent="0.2">
      <c r="A862" s="140"/>
      <c r="B862" s="14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ht="15.75" customHeight="1" x14ac:dyDescent="0.2">
      <c r="A863" s="140"/>
      <c r="B863" s="14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ht="15.75" customHeight="1" x14ac:dyDescent="0.2">
      <c r="A864" s="140"/>
      <c r="B864" s="14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ht="15.75" customHeight="1" x14ac:dyDescent="0.2">
      <c r="A865" s="140"/>
      <c r="B865" s="14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ht="15.75" customHeight="1" x14ac:dyDescent="0.2">
      <c r="A866" s="140"/>
      <c r="B866" s="14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ht="15.75" customHeight="1" x14ac:dyDescent="0.2">
      <c r="A867" s="140"/>
      <c r="B867" s="14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ht="15.75" customHeight="1" x14ac:dyDescent="0.2">
      <c r="A868" s="140"/>
      <c r="B868" s="14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ht="15.75" customHeight="1" x14ac:dyDescent="0.2">
      <c r="A869" s="140"/>
      <c r="B869" s="14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ht="15.75" customHeight="1" x14ac:dyDescent="0.2">
      <c r="A870" s="140"/>
      <c r="B870" s="14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ht="15.75" customHeight="1" x14ac:dyDescent="0.2">
      <c r="A871" s="140"/>
      <c r="B871" s="14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ht="15.75" customHeight="1" x14ac:dyDescent="0.2">
      <c r="A872" s="140"/>
      <c r="B872" s="14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ht="15.75" customHeight="1" x14ac:dyDescent="0.2">
      <c r="A873" s="140"/>
      <c r="B873" s="14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ht="15.75" customHeight="1" x14ac:dyDescent="0.2">
      <c r="A874" s="140"/>
      <c r="B874" s="14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ht="15.75" customHeight="1" x14ac:dyDescent="0.2">
      <c r="A875" s="140"/>
      <c r="B875" s="14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ht="15.75" customHeight="1" x14ac:dyDescent="0.2">
      <c r="A876" s="140"/>
      <c r="B876" s="14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ht="15.75" customHeight="1" x14ac:dyDescent="0.2">
      <c r="A877" s="140"/>
      <c r="B877" s="14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ht="15.75" customHeight="1" x14ac:dyDescent="0.2">
      <c r="A878" s="140"/>
      <c r="B878" s="14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ht="15.75" customHeight="1" x14ac:dyDescent="0.2">
      <c r="A879" s="140"/>
      <c r="B879" s="14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ht="15.75" customHeight="1" x14ac:dyDescent="0.2">
      <c r="A880" s="140"/>
      <c r="B880" s="14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ht="15.75" customHeight="1" x14ac:dyDescent="0.2">
      <c r="A881" s="140"/>
      <c r="B881" s="14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ht="15.75" customHeight="1" x14ac:dyDescent="0.2">
      <c r="A882" s="140"/>
      <c r="B882" s="14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ht="15.75" customHeight="1" x14ac:dyDescent="0.2">
      <c r="A883" s="140"/>
      <c r="B883" s="14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ht="15.75" customHeight="1" x14ac:dyDescent="0.2">
      <c r="A884" s="140"/>
      <c r="B884" s="14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ht="15.75" customHeight="1" x14ac:dyDescent="0.2">
      <c r="A885" s="140"/>
      <c r="B885" s="14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ht="15.75" customHeight="1" x14ac:dyDescent="0.2">
      <c r="A886" s="140"/>
      <c r="B886" s="14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ht="15.75" customHeight="1" x14ac:dyDescent="0.2">
      <c r="A887" s="140"/>
      <c r="B887" s="14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ht="15.75" customHeight="1" x14ac:dyDescent="0.2">
      <c r="A888" s="140"/>
      <c r="B888" s="14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ht="15.75" customHeight="1" x14ac:dyDescent="0.2">
      <c r="A889" s="140"/>
      <c r="B889" s="14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ht="15.75" customHeight="1" x14ac:dyDescent="0.2">
      <c r="A890" s="140"/>
      <c r="B890" s="14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ht="15.75" customHeight="1" x14ac:dyDescent="0.2">
      <c r="A891" s="140"/>
      <c r="B891" s="14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ht="15.75" customHeight="1" x14ac:dyDescent="0.2">
      <c r="A892" s="140"/>
      <c r="B892" s="14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ht="15.75" customHeight="1" x14ac:dyDescent="0.2">
      <c r="A893" s="140"/>
      <c r="B893" s="14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ht="15.75" customHeight="1" x14ac:dyDescent="0.2">
      <c r="A894" s="140"/>
      <c r="B894" s="14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ht="15.75" customHeight="1" x14ac:dyDescent="0.2">
      <c r="A895" s="140"/>
      <c r="B895" s="14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ht="15.75" customHeight="1" x14ac:dyDescent="0.2">
      <c r="A896" s="140"/>
      <c r="B896" s="14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ht="15.75" customHeight="1" x14ac:dyDescent="0.2">
      <c r="A897" s="140"/>
      <c r="B897" s="14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ht="15.75" customHeight="1" x14ac:dyDescent="0.2">
      <c r="A898" s="140"/>
      <c r="B898" s="14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ht="15.75" customHeight="1" x14ac:dyDescent="0.2">
      <c r="A899" s="140"/>
      <c r="B899" s="14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ht="15.75" customHeight="1" x14ac:dyDescent="0.2">
      <c r="A900" s="140"/>
      <c r="B900" s="14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ht="15.75" customHeight="1" x14ac:dyDescent="0.2">
      <c r="A901" s="140"/>
      <c r="B901" s="14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ht="15.75" customHeight="1" x14ac:dyDescent="0.2">
      <c r="A902" s="140"/>
      <c r="B902" s="14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ht="15.75" customHeight="1" x14ac:dyDescent="0.2">
      <c r="A903" s="140"/>
      <c r="B903" s="14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ht="15.75" customHeight="1" x14ac:dyDescent="0.2">
      <c r="A904" s="140"/>
      <c r="B904" s="14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ht="15.75" customHeight="1" x14ac:dyDescent="0.2">
      <c r="A905" s="140"/>
      <c r="B905" s="14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ht="15.75" customHeight="1" x14ac:dyDescent="0.2">
      <c r="A906" s="140"/>
      <c r="B906" s="14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ht="15.75" customHeight="1" x14ac:dyDescent="0.2">
      <c r="A907" s="140"/>
      <c r="B907" s="14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ht="15.75" customHeight="1" x14ac:dyDescent="0.2">
      <c r="A908" s="140"/>
      <c r="B908" s="14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ht="15.75" customHeight="1" x14ac:dyDescent="0.2">
      <c r="A909" s="140"/>
      <c r="B909" s="14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ht="15.75" customHeight="1" x14ac:dyDescent="0.2">
      <c r="A910" s="140"/>
      <c r="B910" s="14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ht="15.75" customHeight="1" x14ac:dyDescent="0.2">
      <c r="A911" s="140"/>
      <c r="B911" s="14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ht="15.75" customHeight="1" x14ac:dyDescent="0.2">
      <c r="A912" s="140"/>
      <c r="B912" s="14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ht="15.75" customHeight="1" x14ac:dyDescent="0.2">
      <c r="A913" s="140"/>
      <c r="B913" s="14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ht="15.75" customHeight="1" x14ac:dyDescent="0.2">
      <c r="A914" s="140"/>
      <c r="B914" s="14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ht="15.75" customHeight="1" x14ac:dyDescent="0.2">
      <c r="A915" s="140"/>
      <c r="B915" s="14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ht="15.75" customHeight="1" x14ac:dyDescent="0.2">
      <c r="A916" s="140"/>
      <c r="B916" s="14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ht="15.75" customHeight="1" x14ac:dyDescent="0.2">
      <c r="A917" s="140"/>
      <c r="B917" s="14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ht="15.75" customHeight="1" x14ac:dyDescent="0.2">
      <c r="A918" s="140"/>
      <c r="B918" s="14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ht="15.75" customHeight="1" x14ac:dyDescent="0.2">
      <c r="A919" s="140"/>
      <c r="B919" s="14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ht="15.75" customHeight="1" x14ac:dyDescent="0.2">
      <c r="A920" s="140"/>
      <c r="B920" s="14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ht="15.75" customHeight="1" x14ac:dyDescent="0.2">
      <c r="A921" s="140"/>
      <c r="B921" s="14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ht="15.75" customHeight="1" x14ac:dyDescent="0.2">
      <c r="A922" s="140"/>
      <c r="B922" s="14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ht="15.75" customHeight="1" x14ac:dyDescent="0.2">
      <c r="A923" s="140"/>
      <c r="B923" s="14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ht="15.75" customHeight="1" x14ac:dyDescent="0.2">
      <c r="A924" s="140"/>
      <c r="B924" s="14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ht="15.75" customHeight="1" x14ac:dyDescent="0.2">
      <c r="A925" s="140"/>
      <c r="B925" s="14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ht="15.75" customHeight="1" x14ac:dyDescent="0.2">
      <c r="A926" s="140"/>
      <c r="B926" s="14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ht="15.75" customHeight="1" x14ac:dyDescent="0.2">
      <c r="A927" s="140"/>
      <c r="B927" s="14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ht="15.75" customHeight="1" x14ac:dyDescent="0.2">
      <c r="A928" s="140"/>
      <c r="B928" s="14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ht="15.75" customHeight="1" x14ac:dyDescent="0.2">
      <c r="A929" s="140"/>
      <c r="B929" s="14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ht="15.75" customHeight="1" x14ac:dyDescent="0.2">
      <c r="A930" s="140"/>
      <c r="B930" s="14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ht="15.75" customHeight="1" x14ac:dyDescent="0.2">
      <c r="A931" s="140"/>
      <c r="B931" s="14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ht="15.75" customHeight="1" x14ac:dyDescent="0.2">
      <c r="A932" s="140"/>
      <c r="B932" s="14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ht="15.75" customHeight="1" x14ac:dyDescent="0.2">
      <c r="A933" s="140"/>
      <c r="B933" s="14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ht="15.75" customHeight="1" x14ac:dyDescent="0.2">
      <c r="A934" s="140"/>
      <c r="B934" s="14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ht="15.75" customHeight="1" x14ac:dyDescent="0.2">
      <c r="A935" s="140"/>
      <c r="B935" s="14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ht="15.75" customHeight="1" x14ac:dyDescent="0.2">
      <c r="A936" s="140"/>
      <c r="B936" s="14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ht="15.75" customHeight="1" x14ac:dyDescent="0.2">
      <c r="A937" s="140"/>
      <c r="B937" s="14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ht="15.75" customHeight="1" x14ac:dyDescent="0.2">
      <c r="A938" s="140"/>
      <c r="B938" s="14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ht="15.75" customHeight="1" x14ac:dyDescent="0.2">
      <c r="A939" s="140"/>
      <c r="B939" s="14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ht="15.75" customHeight="1" x14ac:dyDescent="0.2">
      <c r="A940" s="140"/>
      <c r="B940" s="14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ht="15.75" customHeight="1" x14ac:dyDescent="0.2">
      <c r="A941" s="140"/>
      <c r="B941" s="14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ht="15.75" customHeight="1" x14ac:dyDescent="0.2">
      <c r="A942" s="140"/>
      <c r="B942" s="14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ht="15.75" customHeight="1" x14ac:dyDescent="0.2">
      <c r="A943" s="140"/>
      <c r="B943" s="14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ht="15.75" customHeight="1" x14ac:dyDescent="0.2">
      <c r="A944" s="140"/>
      <c r="B944" s="14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ht="15.75" customHeight="1" x14ac:dyDescent="0.2">
      <c r="A945" s="140"/>
      <c r="B945" s="14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ht="15.75" customHeight="1" x14ac:dyDescent="0.2">
      <c r="A946" s="140"/>
      <c r="B946" s="14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ht="15.75" customHeight="1" x14ac:dyDescent="0.2">
      <c r="A947" s="140"/>
      <c r="B947" s="14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ht="15.75" customHeight="1" x14ac:dyDescent="0.2">
      <c r="A948" s="140"/>
      <c r="B948" s="14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ht="15.75" customHeight="1" x14ac:dyDescent="0.2">
      <c r="A949" s="140"/>
      <c r="B949" s="14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ht="15.75" customHeight="1" x14ac:dyDescent="0.2">
      <c r="A950" s="140"/>
      <c r="B950" s="14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ht="15.75" customHeight="1" x14ac:dyDescent="0.2">
      <c r="A951" s="140"/>
      <c r="B951" s="14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ht="15.75" customHeight="1" x14ac:dyDescent="0.2">
      <c r="A952" s="140"/>
      <c r="B952" s="14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ht="15.75" customHeight="1" x14ac:dyDescent="0.2">
      <c r="A953" s="140"/>
      <c r="B953" s="14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ht="15.75" customHeight="1" x14ac:dyDescent="0.2">
      <c r="A954" s="140"/>
      <c r="B954" s="14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ht="15.75" customHeight="1" x14ac:dyDescent="0.2">
      <c r="A955" s="140"/>
      <c r="B955" s="14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ht="15.75" customHeight="1" x14ac:dyDescent="0.2">
      <c r="A956" s="140"/>
      <c r="B956" s="14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ht="15.75" customHeight="1" x14ac:dyDescent="0.2">
      <c r="A957" s="140"/>
      <c r="B957" s="14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ht="15.75" customHeight="1" x14ac:dyDescent="0.2">
      <c r="A958" s="140"/>
      <c r="B958" s="14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ht="15.75" customHeight="1" x14ac:dyDescent="0.2">
      <c r="A959" s="140"/>
      <c r="B959" s="14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ht="15.75" customHeight="1" x14ac:dyDescent="0.2">
      <c r="A960" s="140"/>
      <c r="B960" s="14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ht="15.75" customHeight="1" x14ac:dyDescent="0.2">
      <c r="A961" s="140"/>
      <c r="B961" s="14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ht="15.75" customHeight="1" x14ac:dyDescent="0.2">
      <c r="A962" s="140"/>
      <c r="B962" s="14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ht="15.75" customHeight="1" x14ac:dyDescent="0.2">
      <c r="A963" s="140"/>
      <c r="B963" s="14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ht="15.75" customHeight="1" x14ac:dyDescent="0.2">
      <c r="A964" s="140"/>
      <c r="B964" s="14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ht="15.75" customHeight="1" x14ac:dyDescent="0.2">
      <c r="A965" s="140"/>
      <c r="B965" s="14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ht="15.75" customHeight="1" x14ac:dyDescent="0.2">
      <c r="A966" s="140"/>
      <c r="B966" s="14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ht="15.75" customHeight="1" x14ac:dyDescent="0.2">
      <c r="A967" s="140"/>
      <c r="B967" s="14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ht="15.75" customHeight="1" x14ac:dyDescent="0.2">
      <c r="A968" s="140"/>
      <c r="B968" s="14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ht="15.75" customHeight="1" x14ac:dyDescent="0.2">
      <c r="A969" s="140"/>
      <c r="B969" s="14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ht="15.75" customHeight="1" x14ac:dyDescent="0.2">
      <c r="A970" s="140"/>
      <c r="B970" s="14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ht="15.75" customHeight="1" x14ac:dyDescent="0.2">
      <c r="A971" s="140"/>
      <c r="B971" s="14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ht="15.75" customHeight="1" x14ac:dyDescent="0.2">
      <c r="A972" s="140"/>
      <c r="B972" s="14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ht="15.75" customHeight="1" x14ac:dyDescent="0.2">
      <c r="A973" s="140"/>
      <c r="B973" s="14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ht="15.75" customHeight="1" x14ac:dyDescent="0.2">
      <c r="A974" s="140"/>
      <c r="B974" s="14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ht="15.75" customHeight="1" x14ac:dyDescent="0.2">
      <c r="A975" s="140"/>
      <c r="B975" s="14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ht="15.75" customHeight="1" x14ac:dyDescent="0.2">
      <c r="A976" s="140"/>
      <c r="B976" s="14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ht="15.75" customHeight="1" x14ac:dyDescent="0.2">
      <c r="A977" s="140"/>
      <c r="B977" s="14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ht="15.75" customHeight="1" x14ac:dyDescent="0.2">
      <c r="A978" s="140"/>
      <c r="B978" s="14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ht="15.75" customHeight="1" x14ac:dyDescent="0.2">
      <c r="A979" s="140"/>
      <c r="B979" s="14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ht="15.75" customHeight="1" x14ac:dyDescent="0.2">
      <c r="A980" s="140"/>
      <c r="B980" s="14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ht="15.75" customHeight="1" x14ac:dyDescent="0.2">
      <c r="A981" s="140"/>
      <c r="B981" s="14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ht="15.75" customHeight="1" x14ac:dyDescent="0.2">
      <c r="A982" s="140"/>
      <c r="B982" s="14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ht="15.75" customHeight="1" x14ac:dyDescent="0.2">
      <c r="A983" s="140"/>
      <c r="B983" s="14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ht="15.75" customHeight="1" x14ac:dyDescent="0.2">
      <c r="A984" s="140"/>
      <c r="B984" s="14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ht="15.75" customHeight="1" x14ac:dyDescent="0.2">
      <c r="A985" s="140"/>
      <c r="B985" s="14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ht="15.75" customHeight="1" x14ac:dyDescent="0.2">
      <c r="A986" s="140"/>
      <c r="B986" s="14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ht="15.75" customHeight="1" x14ac:dyDescent="0.2">
      <c r="A987" s="140"/>
      <c r="B987" s="14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ht="15.75" customHeight="1" x14ac:dyDescent="0.2">
      <c r="A988" s="140"/>
      <c r="B988" s="14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ht="15.75" customHeight="1" x14ac:dyDescent="0.2">
      <c r="A989" s="140"/>
      <c r="B989" s="14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ht="15.75" customHeight="1" x14ac:dyDescent="0.2">
      <c r="A990" s="140"/>
      <c r="B990" s="14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ht="15.75" customHeight="1" x14ac:dyDescent="0.2">
      <c r="A991" s="140"/>
      <c r="B991" s="14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ht="15.75" customHeight="1" x14ac:dyDescent="0.2">
      <c r="A992" s="140"/>
      <c r="B992" s="14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ht="15.75" customHeight="1" x14ac:dyDescent="0.2">
      <c r="A993" s="140"/>
      <c r="B993" s="14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ht="15.75" customHeight="1" x14ac:dyDescent="0.2">
      <c r="A994" s="140"/>
      <c r="B994" s="14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ht="15.75" customHeight="1" x14ac:dyDescent="0.2">
      <c r="A995" s="140"/>
      <c r="B995" s="14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ht="15.75" customHeight="1" x14ac:dyDescent="0.2">
      <c r="A996" s="140"/>
      <c r="B996" s="14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  <row r="997" spans="1:49" ht="15.75" customHeight="1" x14ac:dyDescent="0.2">
      <c r="A997" s="140"/>
      <c r="B997" s="14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</row>
    <row r="998" spans="1:49" ht="15.75" customHeight="1" x14ac:dyDescent="0.2">
      <c r="A998" s="140"/>
      <c r="B998" s="14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</row>
    <row r="999" spans="1:49" ht="15.75" customHeight="1" x14ac:dyDescent="0.2">
      <c r="A999" s="140"/>
      <c r="B999" s="14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</row>
    <row r="1000" spans="1:49" ht="15.75" customHeight="1" x14ac:dyDescent="0.2">
      <c r="A1000" s="140"/>
      <c r="B1000" s="14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</row>
  </sheetData>
  <mergeCells count="37">
    <mergeCell ref="AF5:AF8"/>
    <mergeCell ref="AG5:AG8"/>
    <mergeCell ref="F7:F8"/>
    <mergeCell ref="G7:G8"/>
    <mergeCell ref="J7:J8"/>
    <mergeCell ref="K7:K8"/>
    <mergeCell ref="N7:N8"/>
    <mergeCell ref="O7:O8"/>
    <mergeCell ref="R7:R8"/>
    <mergeCell ref="S7:S8"/>
    <mergeCell ref="V7:V8"/>
    <mergeCell ref="W7:W8"/>
    <mergeCell ref="Z7:Z8"/>
    <mergeCell ref="AA7:AA8"/>
    <mergeCell ref="AB5:AE6"/>
    <mergeCell ref="D6:G6"/>
    <mergeCell ref="A65:AA65"/>
    <mergeCell ref="AB65:AD65"/>
    <mergeCell ref="A1:AE1"/>
    <mergeCell ref="A2:AE2"/>
    <mergeCell ref="A3:AE3"/>
    <mergeCell ref="A4:AE4"/>
    <mergeCell ref="A5:A8"/>
    <mergeCell ref="B5:B8"/>
    <mergeCell ref="C5:C8"/>
    <mergeCell ref="D9:AA9"/>
    <mergeCell ref="AD7:AD8"/>
    <mergeCell ref="AE7:AE8"/>
    <mergeCell ref="D45:AA45"/>
    <mergeCell ref="A54:AA54"/>
    <mergeCell ref="A55:AA55"/>
    <mergeCell ref="D5:AA5"/>
    <mergeCell ref="H6:K6"/>
    <mergeCell ref="L6:O6"/>
    <mergeCell ref="P6:S6"/>
    <mergeCell ref="T6:W6"/>
    <mergeCell ref="X6:AA6"/>
  </mergeCells>
  <pageMargins left="0.23622047244094491" right="0.23622047244094491" top="0.74803149606299213" bottom="0.74803149606299213" header="0" footer="0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</sheetPr>
  <dimension ref="A1:Z1000"/>
  <sheetViews>
    <sheetView workbookViewId="0"/>
  </sheetViews>
  <sheetFormatPr defaultColWidth="14.42578125" defaultRowHeight="15" customHeight="1" x14ac:dyDescent="0.2"/>
  <cols>
    <col min="1" max="1" width="24.140625" customWidth="1"/>
    <col min="2" max="2" width="59.140625" customWidth="1"/>
    <col min="3" max="3" width="24.140625" customWidth="1"/>
    <col min="4" max="4" width="59.140625" customWidth="1"/>
    <col min="5" max="26" width="10.710937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55" t="s">
        <v>144</v>
      </c>
      <c r="B2" s="213"/>
      <c r="C2" s="213"/>
      <c r="D2" s="21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256" t="s">
        <v>145</v>
      </c>
      <c r="B3" s="216"/>
      <c r="C3" s="216"/>
      <c r="D3" s="21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257" t="s">
        <v>146</v>
      </c>
      <c r="B4" s="258" t="s">
        <v>147</v>
      </c>
      <c r="C4" s="260" t="s">
        <v>148</v>
      </c>
      <c r="D4" s="26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18"/>
      <c r="B5" s="259"/>
      <c r="C5" s="144" t="s">
        <v>146</v>
      </c>
      <c r="D5" s="145" t="s">
        <v>149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46"/>
      <c r="B6" s="147" t="s">
        <v>94</v>
      </c>
      <c r="C6" s="148"/>
      <c r="D6" s="149" t="s">
        <v>78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50"/>
      <c r="B7" s="151" t="s">
        <v>103</v>
      </c>
      <c r="C7" s="152"/>
      <c r="D7" s="153" t="s">
        <v>80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hidden="1" customHeight="1" x14ac:dyDescent="0.3">
      <c r="A8" s="154"/>
      <c r="B8" s="155"/>
      <c r="C8" s="155"/>
      <c r="D8" s="1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"/>
      <c r="C11" s="1"/>
      <c r="D11" s="1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spans="1:26" ht="12.75" customHeight="1" x14ac:dyDescent="0.2">
      <c r="A12" s="1"/>
      <c r="B12" s="1"/>
      <c r="C12" s="1"/>
      <c r="D12" s="1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:26" ht="12.75" customHeight="1" x14ac:dyDescent="0.2">
      <c r="A13" s="1"/>
      <c r="B13" s="1"/>
      <c r="C13" s="1"/>
      <c r="D13" s="1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:26" ht="12.75" customHeight="1" x14ac:dyDescent="0.2">
      <c r="A14" s="1"/>
      <c r="B14" s="1"/>
      <c r="C14" s="1"/>
      <c r="D14" s="1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:26" ht="12.75" customHeight="1" x14ac:dyDescent="0.2">
      <c r="A15" s="1"/>
      <c r="B15" s="1"/>
      <c r="C15" s="1"/>
      <c r="D15" s="1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:26" ht="12.75" customHeight="1" x14ac:dyDescent="0.2">
      <c r="A16" s="1"/>
      <c r="B16" s="1"/>
      <c r="C16" s="1"/>
      <c r="D16" s="1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:26" ht="12.75" customHeight="1" x14ac:dyDescent="0.2">
      <c r="A17" s="1"/>
      <c r="B17" s="1"/>
      <c r="C17" s="1"/>
      <c r="D17" s="1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:26" ht="12.75" customHeight="1" x14ac:dyDescent="0.2">
      <c r="A18" s="1"/>
      <c r="B18" s="1"/>
      <c r="C18" s="1"/>
      <c r="D18" s="1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:26" ht="12.75" customHeight="1" x14ac:dyDescent="0.2">
      <c r="A19" s="1"/>
      <c r="B19" s="1"/>
      <c r="C19" s="1"/>
      <c r="D19" s="1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:26" ht="12.75" customHeight="1" x14ac:dyDescent="0.2">
      <c r="A20" s="1"/>
      <c r="B20" s="1"/>
      <c r="C20" s="1"/>
      <c r="D20" s="1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:26" ht="12.75" customHeight="1" x14ac:dyDescent="0.2">
      <c r="A21" s="1"/>
      <c r="B21" s="1"/>
      <c r="C21" s="1"/>
      <c r="D21" s="1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:26" ht="12.75" customHeight="1" x14ac:dyDescent="0.2">
      <c r="A22" s="1"/>
      <c r="B22" s="1"/>
      <c r="C22" s="1"/>
      <c r="D22" s="1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:26" ht="12.75" customHeight="1" x14ac:dyDescent="0.2">
      <c r="A23" s="1"/>
      <c r="B23" s="1"/>
      <c r="C23" s="1"/>
      <c r="D23" s="1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:26" ht="12.75" customHeight="1" x14ac:dyDescent="0.2">
      <c r="A24" s="1"/>
      <c r="B24" s="1"/>
      <c r="C24" s="1"/>
      <c r="D24" s="1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6" ht="12.75" customHeight="1" x14ac:dyDescent="0.2">
      <c r="A25" s="1"/>
      <c r="B25" s="1"/>
      <c r="C25" s="1"/>
      <c r="D25" s="1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:26" ht="12.75" customHeight="1" x14ac:dyDescent="0.2">
      <c r="A26" s="1"/>
      <c r="B26" s="1"/>
      <c r="C26" s="1"/>
      <c r="D26" s="1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2:D2"/>
    <mergeCell ref="A3:D3"/>
    <mergeCell ref="A4:A5"/>
    <mergeCell ref="B4:B5"/>
    <mergeCell ref="C4:D4"/>
  </mergeCells>
  <pageMargins left="0.75" right="0.75" top="1" bottom="1" header="0" footer="0"/>
  <pageSetup paperSize="9" orientation="landscape"/>
  <headerFooter>
    <oddHeader>&amp;R... számú melléklet a  ................... alapképzési szak tantervéhez</oddHeader>
    <oddFooter>&amp;R&amp;F  &amp;D</oddFooter>
  </headerFooter>
  <rowBreaks count="1" manualBreakCount="1">
    <brk id="26" man="1"/>
  </rowBreaks>
  <colBreaks count="1" manualBreakCount="1">
    <brk id="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1" width="89.28515625" customWidth="1"/>
    <col min="2" max="26" width="8.7109375" customWidth="1"/>
  </cols>
  <sheetData>
    <row r="1" spans="1:1" ht="12.75" customHeight="1" x14ac:dyDescent="0.2">
      <c r="A1" s="16" t="s">
        <v>27</v>
      </c>
    </row>
    <row r="2" spans="1:1" ht="12.75" customHeight="1" x14ac:dyDescent="0.2">
      <c r="A2" s="27" t="s">
        <v>58</v>
      </c>
    </row>
    <row r="3" spans="1:1" ht="12.75" customHeight="1" x14ac:dyDescent="0.2">
      <c r="A3" s="16" t="s">
        <v>75</v>
      </c>
    </row>
    <row r="4" spans="1:1" ht="12.75" customHeight="1" x14ac:dyDescent="0.2">
      <c r="A4" s="16" t="s">
        <v>78</v>
      </c>
    </row>
    <row r="5" spans="1:1" ht="12.75" customHeight="1" x14ac:dyDescent="0.2">
      <c r="A5" s="16" t="s">
        <v>94</v>
      </c>
    </row>
    <row r="6" spans="1:1" ht="12.75" customHeight="1" x14ac:dyDescent="0.2">
      <c r="A6" s="16" t="s">
        <v>96</v>
      </c>
    </row>
    <row r="7" spans="1:1" ht="12.75" customHeight="1" x14ac:dyDescent="0.2">
      <c r="A7" s="16" t="s">
        <v>31</v>
      </c>
    </row>
    <row r="8" spans="1:1" ht="12.75" customHeight="1" x14ac:dyDescent="0.2">
      <c r="A8" s="16" t="s">
        <v>61</v>
      </c>
    </row>
    <row r="9" spans="1:1" ht="12.75" customHeight="1" x14ac:dyDescent="0.2">
      <c r="A9" s="27" t="s">
        <v>33</v>
      </c>
    </row>
    <row r="10" spans="1:1" ht="12.75" customHeight="1" x14ac:dyDescent="0.2">
      <c r="A10" s="16" t="s">
        <v>150</v>
      </c>
    </row>
    <row r="11" spans="1:1" ht="12.75" customHeight="1" x14ac:dyDescent="0.2">
      <c r="A11" s="16" t="s">
        <v>80</v>
      </c>
    </row>
    <row r="12" spans="1:1" ht="12.75" customHeight="1" x14ac:dyDescent="0.2">
      <c r="A12" s="16" t="s">
        <v>103</v>
      </c>
    </row>
    <row r="13" spans="1:1" ht="12.75" customHeight="1" x14ac:dyDescent="0.2">
      <c r="A13" s="16" t="s">
        <v>82</v>
      </c>
    </row>
    <row r="14" spans="1:1" ht="12.75" customHeight="1" x14ac:dyDescent="0.2">
      <c r="A14" s="16" t="s">
        <v>105</v>
      </c>
    </row>
    <row r="15" spans="1:1" ht="12.75" customHeight="1" x14ac:dyDescent="0.2">
      <c r="A15" s="16" t="s">
        <v>63</v>
      </c>
    </row>
    <row r="16" spans="1:1" ht="12.75" customHeight="1" x14ac:dyDescent="0.2">
      <c r="A16" s="16" t="s">
        <v>37</v>
      </c>
    </row>
    <row r="17" spans="1:1" ht="12.75" customHeight="1" x14ac:dyDescent="0.2">
      <c r="A17" s="16" t="s">
        <v>151</v>
      </c>
    </row>
    <row r="18" spans="1:1" ht="12.75" customHeight="1" x14ac:dyDescent="0.2">
      <c r="A18" s="16" t="s">
        <v>86</v>
      </c>
    </row>
    <row r="19" spans="1:1" ht="21.75" customHeight="1" x14ac:dyDescent="0.2">
      <c r="A19" s="41" t="s">
        <v>43</v>
      </c>
    </row>
    <row r="20" spans="1:1" ht="12.75" customHeight="1" x14ac:dyDescent="0.2">
      <c r="A20" s="27" t="s">
        <v>66</v>
      </c>
    </row>
    <row r="21" spans="1:1" ht="12.75" customHeight="1" x14ac:dyDescent="0.2">
      <c r="A21" s="27" t="s">
        <v>47</v>
      </c>
    </row>
    <row r="22" spans="1:1" ht="12.75" customHeight="1" x14ac:dyDescent="0.2">
      <c r="A22" s="16" t="s">
        <v>132</v>
      </c>
    </row>
    <row r="23" spans="1:1" ht="12.75" customHeight="1" x14ac:dyDescent="0.2">
      <c r="A23" s="16" t="s">
        <v>110</v>
      </c>
    </row>
    <row r="24" spans="1:1" ht="12.75" customHeight="1" x14ac:dyDescent="0.2">
      <c r="A24" s="16" t="s">
        <v>70</v>
      </c>
    </row>
    <row r="25" spans="1:1" ht="12.75" customHeight="1" x14ac:dyDescent="0.2">
      <c r="A25" s="16" t="s">
        <v>73</v>
      </c>
    </row>
    <row r="26" spans="1:1" ht="12.75" customHeight="1" x14ac:dyDescent="0.2">
      <c r="A26" s="16" t="s">
        <v>49</v>
      </c>
    </row>
    <row r="27" spans="1:1" ht="12.75" customHeight="1" x14ac:dyDescent="0.2">
      <c r="A27" s="16" t="s">
        <v>52</v>
      </c>
    </row>
    <row r="28" spans="1:1" ht="12.75" customHeight="1" x14ac:dyDescent="0.2">
      <c r="A28" s="16" t="s">
        <v>88</v>
      </c>
    </row>
    <row r="29" spans="1:1" ht="12.75" customHeight="1" x14ac:dyDescent="0.2">
      <c r="A29" s="41" t="s">
        <v>57</v>
      </c>
    </row>
    <row r="30" spans="1:1" ht="12.75" customHeight="1" x14ac:dyDescent="0.2">
      <c r="A30" s="16" t="s">
        <v>92</v>
      </c>
    </row>
    <row r="31" spans="1:1" ht="12.75" customHeight="1" x14ac:dyDescent="0.2"/>
    <row r="32" spans="1:1" ht="12.75" customHeight="1" x14ac:dyDescent="0.2"/>
    <row r="33" spans="1:1" ht="12.75" customHeight="1" x14ac:dyDescent="0.25">
      <c r="A33" s="157" t="s">
        <v>120</v>
      </c>
    </row>
    <row r="34" spans="1:1" ht="12.75" customHeight="1" x14ac:dyDescent="0.25">
      <c r="A34" s="113" t="s">
        <v>124</v>
      </c>
    </row>
    <row r="35" spans="1:1" ht="12.75" customHeight="1" x14ac:dyDescent="0.25">
      <c r="A35" s="113" t="s">
        <v>125</v>
      </c>
    </row>
    <row r="36" spans="1:1" ht="12.75" customHeight="1" x14ac:dyDescent="0.2">
      <c r="A36" s="158" t="s">
        <v>130</v>
      </c>
    </row>
    <row r="37" spans="1:1" ht="12.75" customHeight="1" x14ac:dyDescent="0.2">
      <c r="A37" s="121" t="s">
        <v>126</v>
      </c>
    </row>
    <row r="38" spans="1:1" ht="12.75" customHeight="1" x14ac:dyDescent="0.2">
      <c r="A38" s="121" t="s">
        <v>152</v>
      </c>
    </row>
    <row r="39" spans="1:1" ht="12.75" customHeight="1" x14ac:dyDescent="0.2">
      <c r="A39" s="16" t="s">
        <v>128</v>
      </c>
    </row>
    <row r="40" spans="1:1" ht="12.75" customHeight="1" x14ac:dyDescent="0.25">
      <c r="A40" s="113" t="s">
        <v>122</v>
      </c>
    </row>
    <row r="41" spans="1:1" ht="12.75" customHeight="1" x14ac:dyDescent="0.2"/>
    <row r="42" spans="1:1" ht="12.75" customHeight="1" x14ac:dyDescent="0.2"/>
    <row r="43" spans="1:1" ht="12.75" customHeight="1" x14ac:dyDescent="0.2"/>
    <row r="44" spans="1:1" ht="12.75" customHeight="1" x14ac:dyDescent="0.2"/>
    <row r="45" spans="1:1" ht="12.75" customHeight="1" x14ac:dyDescent="0.2"/>
    <row r="46" spans="1:1" ht="12.75" customHeight="1" x14ac:dyDescent="0.2"/>
    <row r="47" spans="1:1" ht="12.75" customHeight="1" x14ac:dyDescent="0.2"/>
    <row r="48" spans="1: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15" ma:contentTypeDescription="Új dokumentum létrehozása." ma:contentTypeScope="" ma:versionID="5620807981e15e08edf498938cd19286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8e4d54f271a84999fff7c46ea80040c1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Props1.xml><?xml version="1.0" encoding="utf-8"?>
<ds:datastoreItem xmlns:ds="http://schemas.openxmlformats.org/officeDocument/2006/customXml" ds:itemID="{1A287E4E-CDF0-4EEE-BB80-EA49B8130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97CB37-0B93-434C-95A7-CD14BA6DA8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1BA0E0-AC29-42D5-8302-14C27509F9E4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23ed7243-56cb-49c8-85d3-809170292752"/>
    <ds:schemaRef ds:uri="http://schemas.microsoft.com/office/infopath/2007/PartnerControls"/>
    <ds:schemaRef ds:uri="bb055224-0e5d-42cf-bd71-66621e80eb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szak</vt:lpstr>
      <vt:lpstr>elotanulmanyi_rend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benyeie</dc:creator>
  <cp:lastModifiedBy>Mikóczi Márta</cp:lastModifiedBy>
  <dcterms:created xsi:type="dcterms:W3CDTF">2011-10-11T07:28:39Z</dcterms:created>
  <dcterms:modified xsi:type="dcterms:W3CDTF">2025-11-19T11:00:50Z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